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larson\Desktop\"/>
    </mc:Choice>
  </mc:AlternateContent>
  <xr:revisionPtr revIDLastSave="0" documentId="13_ncr:1_{F0BF0F53-61F8-47FE-A407-A799813521DF}" xr6:coauthVersionLast="47" xr6:coauthVersionMax="47" xr10:uidLastSave="{00000000-0000-0000-0000-000000000000}"/>
  <bookViews>
    <workbookView xWindow="28680" yWindow="-60" windowWidth="29040" windowHeight="15840" activeTab="3" xr2:uid="{00000000-000D-0000-FFFF-FFFF00000000}"/>
  </bookViews>
  <sheets>
    <sheet name="Table 1" sheetId="1" r:id="rId1"/>
    <sheet name="Table 2" sheetId="2" r:id="rId2"/>
    <sheet name="Table 3" sheetId="3" r:id="rId3"/>
    <sheet name="Table 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15" i="4" l="1"/>
  <c r="D31" i="3"/>
  <c r="J31" i="3"/>
  <c r="C31" i="3"/>
  <c r="I21" i="3"/>
  <c r="H21" i="3"/>
  <c r="G21" i="3"/>
  <c r="M30" i="2"/>
  <c r="G3" i="2"/>
  <c r="G4" i="2"/>
  <c r="G5" i="2"/>
  <c r="G6" i="2"/>
  <c r="G7" i="2"/>
  <c r="G8" i="2"/>
  <c r="G9" i="2"/>
  <c r="G10" i="2"/>
  <c r="G11" i="2"/>
  <c r="L30" i="2"/>
  <c r="L28" i="2"/>
  <c r="M28" i="2"/>
  <c r="M26" i="2"/>
  <c r="L26" i="2"/>
  <c r="M25" i="2"/>
  <c r="L25" i="2"/>
  <c r="M24" i="2"/>
  <c r="L24" i="2"/>
  <c r="M23" i="2"/>
  <c r="L23" i="2"/>
  <c r="H18" i="1"/>
  <c r="H17" i="1"/>
  <c r="H16" i="1"/>
  <c r="H15" i="1"/>
  <c r="H14" i="1"/>
  <c r="H13" i="1"/>
  <c r="H12" i="1"/>
  <c r="H11" i="1"/>
  <c r="H10" i="1"/>
  <c r="H21" i="1"/>
  <c r="K24" i="2" l="1"/>
  <c r="K25" i="2"/>
  <c r="K26" i="2"/>
  <c r="K27" i="2"/>
  <c r="K28" i="2"/>
  <c r="K29" i="2"/>
  <c r="K30" i="2"/>
  <c r="K23" i="2"/>
  <c r="K22" i="2"/>
  <c r="K7" i="1"/>
  <c r="F7" i="1"/>
  <c r="I6" i="1" s="1"/>
  <c r="I5" i="1" l="1"/>
  <c r="M29" i="2"/>
  <c r="M27" i="2"/>
  <c r="G30" i="2"/>
  <c r="N30" i="2" s="1"/>
  <c r="G29" i="2"/>
  <c r="N29" i="2" s="1"/>
  <c r="G28" i="2"/>
  <c r="N28" i="2" s="1"/>
  <c r="G27" i="2"/>
  <c r="N27" i="2" s="1"/>
  <c r="G26" i="2"/>
  <c r="N26" i="2" s="1"/>
  <c r="G25" i="2"/>
  <c r="N25" i="2" s="1"/>
  <c r="G24" i="2"/>
  <c r="N24" i="2" s="1"/>
  <c r="G23" i="2"/>
  <c r="N23" i="2" s="1"/>
  <c r="G22" i="2"/>
  <c r="F12" i="2"/>
  <c r="F15" i="2" s="1"/>
  <c r="K11" i="2"/>
  <c r="K10" i="2"/>
  <c r="K9" i="2"/>
  <c r="K8" i="2"/>
  <c r="K7" i="2"/>
  <c r="K6" i="2"/>
  <c r="K5" i="2"/>
  <c r="K4" i="2"/>
  <c r="K3" i="2"/>
  <c r="J12" i="2"/>
  <c r="J15" i="2" s="1"/>
  <c r="H12" i="2"/>
  <c r="H15" i="2" s="1"/>
  <c r="N22" i="2" l="1"/>
  <c r="L22" i="2"/>
  <c r="K15" i="2"/>
  <c r="K12" i="2"/>
  <c r="K14" i="2" s="1"/>
  <c r="J22" i="4" l="1"/>
  <c r="I22" i="4"/>
  <c r="H22" i="4"/>
  <c r="G22" i="4"/>
  <c r="E22" i="4"/>
  <c r="D22" i="4"/>
  <c r="C22" i="4"/>
  <c r="J13" i="4"/>
  <c r="E13" i="4"/>
  <c r="D13" i="4"/>
  <c r="C13" i="4"/>
  <c r="H31" i="3"/>
  <c r="G31" i="3"/>
  <c r="E31" i="3"/>
  <c r="E21" i="3"/>
  <c r="D21" i="3"/>
  <c r="C21" i="3"/>
  <c r="K31" i="2"/>
  <c r="J31" i="2"/>
  <c r="J32" i="2" s="1"/>
  <c r="H31" i="2"/>
  <c r="H32" i="2" s="1"/>
  <c r="G31" i="2"/>
  <c r="F31" i="2"/>
  <c r="F32" i="2" s="1"/>
  <c r="E31" i="2"/>
  <c r="E32" i="2" s="1"/>
  <c r="G12" i="2"/>
  <c r="G14" i="2" s="1"/>
  <c r="E12" i="2"/>
  <c r="E15" i="2" s="1"/>
  <c r="G15" i="2" s="1"/>
  <c r="G19" i="1"/>
  <c r="E19" i="1"/>
  <c r="K32" i="2" l="1"/>
  <c r="H19" i="1"/>
  <c r="G20" i="1" s="1"/>
  <c r="N31" i="2"/>
  <c r="G32" i="2"/>
  <c r="L31" i="2"/>
  <c r="M31" i="2"/>
  <c r="E20" i="1" l="1"/>
</calcChain>
</file>

<file path=xl/sharedStrings.xml><?xml version="1.0" encoding="utf-8"?>
<sst xmlns="http://schemas.openxmlformats.org/spreadsheetml/2006/main" count="192" uniqueCount="88">
  <si>
    <r>
      <rPr>
        <b/>
        <sz val="10"/>
        <rFont val="Trebuchet MS"/>
        <family val="2"/>
      </rPr>
      <t>College Enrollment                                                                                         Athletic Student Aid &amp; Recruiting</t>
    </r>
  </si>
  <si>
    <r>
      <rPr>
        <b/>
        <sz val="10"/>
        <rFont val="Trebuchet MS"/>
        <family val="2"/>
      </rPr>
      <t>GENDER</t>
    </r>
  </si>
  <si>
    <r>
      <rPr>
        <b/>
        <sz val="10"/>
        <rFont val="Trebuchet MS"/>
        <family val="2"/>
      </rPr>
      <t xml:space="preserve">Full-Time Undergraduates
</t>
    </r>
    <r>
      <rPr>
        <b/>
        <sz val="10"/>
        <rFont val="Trebuchet MS"/>
        <family val="2"/>
      </rPr>
      <t>Number                Percent</t>
    </r>
  </si>
  <si>
    <r>
      <rPr>
        <sz val="10"/>
        <rFont val="Arial"/>
        <family val="2"/>
      </rPr>
      <t xml:space="preserve">Male Students
</t>
    </r>
    <r>
      <rPr>
        <sz val="10"/>
        <rFont val="Arial"/>
        <family val="2"/>
      </rPr>
      <t>Female Students Total</t>
    </r>
  </si>
  <si>
    <r>
      <rPr>
        <b/>
        <sz val="10"/>
        <rFont val="Trebuchet MS"/>
        <family val="2"/>
      </rPr>
      <t>TEAM GENDER</t>
    </r>
  </si>
  <si>
    <r>
      <rPr>
        <b/>
        <sz val="10"/>
        <rFont val="Trebuchet MS"/>
        <family val="2"/>
      </rPr>
      <t xml:space="preserve">Athletically Related
</t>
    </r>
    <r>
      <rPr>
        <b/>
        <sz val="10"/>
        <rFont val="Trebuchet MS"/>
        <family val="2"/>
      </rPr>
      <t xml:space="preserve">Student Aid
</t>
    </r>
    <r>
      <rPr>
        <b/>
        <sz val="10"/>
        <rFont val="Trebuchet MS"/>
        <family val="2"/>
      </rPr>
      <t>Amount                            Percent</t>
    </r>
  </si>
  <si>
    <r>
      <rPr>
        <b/>
        <sz val="10"/>
        <rFont val="Trebuchet MS"/>
        <family val="2"/>
      </rPr>
      <t xml:space="preserve">Recruiting
</t>
    </r>
    <r>
      <rPr>
        <b/>
        <sz val="10"/>
        <rFont val="Trebuchet MS"/>
        <family val="2"/>
      </rPr>
      <t>Expenses Amount</t>
    </r>
  </si>
  <si>
    <r>
      <rPr>
        <sz val="10"/>
        <rFont val="Arial"/>
        <family val="2"/>
      </rPr>
      <t>Men's Teams</t>
    </r>
  </si>
  <si>
    <r>
      <rPr>
        <sz val="10"/>
        <rFont val="Arial"/>
        <family val="2"/>
      </rPr>
      <t>Women's Teams</t>
    </r>
  </si>
  <si>
    <r>
      <rPr>
        <b/>
        <sz val="10"/>
        <rFont val="Trebuchet MS"/>
        <family val="2"/>
      </rPr>
      <t>Totals for All Teams</t>
    </r>
  </si>
  <si>
    <r>
      <rPr>
        <b/>
        <sz val="10"/>
        <rFont val="Trebuchet MS"/>
        <family val="2"/>
      </rPr>
      <t>Athletic Participation</t>
    </r>
  </si>
  <si>
    <r>
      <rPr>
        <b/>
        <sz val="10"/>
        <rFont val="Trebuchet MS"/>
        <family val="2"/>
      </rPr>
      <t>Teams</t>
    </r>
  </si>
  <si>
    <r>
      <rPr>
        <sz val="10"/>
        <rFont val="Arial"/>
        <family val="2"/>
      </rPr>
      <t>Baseball</t>
    </r>
  </si>
  <si>
    <r>
      <rPr>
        <sz val="10"/>
        <rFont val="Arial"/>
        <family val="2"/>
      </rPr>
      <t>Basketball</t>
    </r>
  </si>
  <si>
    <r>
      <rPr>
        <sz val="10"/>
        <rFont val="Arial"/>
        <family val="2"/>
      </rPr>
      <t>Golf</t>
    </r>
  </si>
  <si>
    <r>
      <rPr>
        <sz val="10"/>
        <rFont val="Arial"/>
        <family val="2"/>
      </rPr>
      <t>Soccer</t>
    </r>
  </si>
  <si>
    <r>
      <rPr>
        <sz val="10"/>
        <rFont val="Arial"/>
        <family val="2"/>
      </rPr>
      <t>Softball</t>
    </r>
  </si>
  <si>
    <r>
      <rPr>
        <sz val="10"/>
        <rFont val="Arial"/>
        <family val="2"/>
      </rPr>
      <t>Volleyball</t>
    </r>
  </si>
  <si>
    <r>
      <rPr>
        <sz val="10"/>
        <rFont val="Arial"/>
        <family val="2"/>
      </rPr>
      <t>Wrestling</t>
    </r>
  </si>
  <si>
    <r>
      <rPr>
        <b/>
        <sz val="10"/>
        <rFont val="Trebuchet MS"/>
        <family val="2"/>
      </rPr>
      <t>Total Participants</t>
    </r>
  </si>
  <si>
    <r>
      <rPr>
        <b/>
        <sz val="10"/>
        <rFont val="Trebuchet MS"/>
        <family val="2"/>
      </rPr>
      <t>Percentage of Total</t>
    </r>
  </si>
  <si>
    <r>
      <rPr>
        <b/>
        <sz val="10"/>
        <rFont val="Trebuchet MS"/>
        <family val="2"/>
      </rPr>
      <t>Unduplicated Count</t>
    </r>
  </si>
  <si>
    <r>
      <rPr>
        <b/>
        <sz val="10"/>
        <rFont val="Trebuchet MS"/>
        <family val="2"/>
      </rPr>
      <t>TOTAL REVENUES &amp; EXPENSES</t>
    </r>
  </si>
  <si>
    <r>
      <rPr>
        <b/>
        <sz val="10"/>
        <rFont val="Trebuchet MS"/>
        <family val="2"/>
      </rPr>
      <t>Men's</t>
    </r>
  </si>
  <si>
    <r>
      <rPr>
        <b/>
        <sz val="10"/>
        <rFont val="Trebuchet MS"/>
        <family val="2"/>
      </rPr>
      <t xml:space="preserve">Total Expenses
</t>
    </r>
    <r>
      <rPr>
        <b/>
        <sz val="10"/>
        <rFont val="Trebuchet MS"/>
        <family val="2"/>
      </rPr>
      <t>Women's       Total</t>
    </r>
  </si>
  <si>
    <r>
      <rPr>
        <b/>
        <sz val="10"/>
        <rFont val="Trebuchet MS"/>
        <family val="2"/>
      </rPr>
      <t xml:space="preserve">Revenues Minus Expenses
</t>
    </r>
    <r>
      <rPr>
        <b/>
        <sz val="10"/>
        <rFont val="Trebuchet MS"/>
        <family val="2"/>
      </rPr>
      <t>Men's              Women's    Totals</t>
    </r>
  </si>
  <si>
    <r>
      <rPr>
        <sz val="10"/>
        <rFont val="Arial"/>
        <family val="2"/>
      </rPr>
      <t>$              -</t>
    </r>
  </si>
  <si>
    <r>
      <rPr>
        <sz val="10"/>
        <rFont val="Arial"/>
        <family val="2"/>
      </rPr>
      <t>$         -</t>
    </r>
  </si>
  <si>
    <r>
      <rPr>
        <b/>
        <sz val="10"/>
        <rFont val="Trebuchet MS"/>
        <family val="2"/>
      </rPr>
      <t>Total for All Teams</t>
    </r>
  </si>
  <si>
    <r>
      <rPr>
        <b/>
        <sz val="10"/>
        <rFont val="Trebuchet MS"/>
        <family val="2"/>
      </rPr>
      <t>$             -</t>
    </r>
  </si>
  <si>
    <r>
      <rPr>
        <b/>
        <sz val="10"/>
        <rFont val="Trebuchet MS"/>
        <family val="2"/>
      </rPr>
      <t>$        -</t>
    </r>
  </si>
  <si>
    <r>
      <rPr>
        <sz val="10"/>
        <rFont val="Arial"/>
        <family val="2"/>
      </rPr>
      <t>Not Allocated by Gender/Sport</t>
    </r>
  </si>
  <si>
    <r>
      <rPr>
        <b/>
        <sz val="10"/>
        <rFont val="Trebuchet MS"/>
        <family val="2"/>
      </rPr>
      <t>Grand Totals for Athletics</t>
    </r>
  </si>
  <si>
    <r>
      <rPr>
        <sz val="10"/>
        <rFont val="Arial"/>
        <family val="2"/>
      </rPr>
      <t xml:space="preserve">Total for All Sports Except
</t>
    </r>
    <r>
      <rPr>
        <sz val="10"/>
        <rFont val="Arial"/>
        <family val="2"/>
      </rPr>
      <t>Football &amp; Basketball</t>
    </r>
  </si>
  <si>
    <r>
      <rPr>
        <sz val="10"/>
        <rFont val="Arial"/>
        <family val="2"/>
      </rPr>
      <t>$             -</t>
    </r>
  </si>
  <si>
    <r>
      <rPr>
        <sz val="10"/>
        <rFont val="Arial"/>
        <family val="2"/>
      </rPr>
      <t>$        -</t>
    </r>
  </si>
  <si>
    <r>
      <rPr>
        <b/>
        <sz val="10"/>
        <rFont val="Trebuchet MS"/>
        <family val="2"/>
      </rPr>
      <t>OPERATING (Game Day) EXPENSES</t>
    </r>
  </si>
  <si>
    <r>
      <rPr>
        <b/>
        <sz val="10"/>
        <rFont val="Trebuchet MS"/>
        <family val="2"/>
      </rPr>
      <t>(includes lodgin, meals, transportation, uniforms, equipment, event cost &amp; officials)</t>
    </r>
  </si>
  <si>
    <r>
      <rPr>
        <b/>
        <sz val="11"/>
        <rFont val="Trebuchet MS"/>
        <family val="2"/>
      </rPr>
      <t>Average Coaching Salaries</t>
    </r>
  </si>
  <si>
    <r>
      <rPr>
        <b/>
        <sz val="10"/>
        <rFont val="Trebuchet MS"/>
        <family val="2"/>
      </rPr>
      <t>Description/Explanation</t>
    </r>
  </si>
  <si>
    <r>
      <rPr>
        <b/>
        <sz val="10"/>
        <rFont val="Trebuchet MS"/>
        <family val="2"/>
      </rPr>
      <t>Head Coaches</t>
    </r>
  </si>
  <si>
    <r>
      <rPr>
        <b/>
        <sz val="10"/>
        <rFont val="Trebuchet MS"/>
        <family val="2"/>
      </rPr>
      <t>Assistant Coaches</t>
    </r>
  </si>
  <si>
    <r>
      <rPr>
        <b/>
        <sz val="10"/>
        <rFont val="Trebuchet MS"/>
        <family val="2"/>
      </rPr>
      <t>Women's</t>
    </r>
  </si>
  <si>
    <r>
      <rPr>
        <b/>
        <sz val="10"/>
        <rFont val="Trebuchet MS"/>
        <family val="2"/>
      </rPr>
      <t>Average Annual Institutional Salary per Coach</t>
    </r>
  </si>
  <si>
    <r>
      <rPr>
        <b/>
        <sz val="10"/>
        <rFont val="Trebuchet MS"/>
        <family val="2"/>
      </rPr>
      <t>Number of Head Coaches Used to Calculate Average</t>
    </r>
  </si>
  <si>
    <r>
      <rPr>
        <b/>
        <sz val="10"/>
        <rFont val="Trebuchet MS"/>
        <family val="2"/>
      </rPr>
      <t>Average Annual Institutional Salary per Full-Time Equivalent (FTE)</t>
    </r>
  </si>
  <si>
    <r>
      <rPr>
        <b/>
        <sz val="10"/>
        <rFont val="Trebuchet MS"/>
        <family val="2"/>
      </rPr>
      <t>Fill-Time Equivalents (FTE) Used to Calculate Average</t>
    </r>
  </si>
  <si>
    <r>
      <rPr>
        <b/>
        <sz val="11"/>
        <rFont val="Trebuchet MS"/>
        <family val="2"/>
      </rPr>
      <t>Counts of Head Coaches</t>
    </r>
  </si>
  <si>
    <r>
      <rPr>
        <sz val="10"/>
        <rFont val="Arial"/>
        <family val="2"/>
      </rPr>
      <t>TEAMS</t>
    </r>
  </si>
  <si>
    <r>
      <rPr>
        <sz val="10"/>
        <rFont val="Arial"/>
        <family val="2"/>
      </rPr>
      <t>Male Head Coaches</t>
    </r>
  </si>
  <si>
    <r>
      <rPr>
        <sz val="10"/>
        <rFont val="Arial"/>
        <family val="2"/>
      </rPr>
      <t>Female Head Coaches</t>
    </r>
  </si>
  <si>
    <r>
      <rPr>
        <sz val="10"/>
        <rFont val="Arial"/>
        <family val="2"/>
      </rPr>
      <t>Total</t>
    </r>
  </si>
  <si>
    <r>
      <rPr>
        <sz val="10"/>
        <rFont val="Arial"/>
        <family val="2"/>
      </rPr>
      <t>Assigned Full-</t>
    </r>
  </si>
  <si>
    <r>
      <rPr>
        <sz val="10"/>
        <rFont val="Arial"/>
        <family val="2"/>
      </rPr>
      <t>Assigned Part</t>
    </r>
  </si>
  <si>
    <r>
      <rPr>
        <sz val="10"/>
        <rFont val="Arial"/>
        <family val="2"/>
      </rPr>
      <t>Full-Time</t>
    </r>
  </si>
  <si>
    <r>
      <rPr>
        <sz val="10"/>
        <rFont val="Arial"/>
        <family val="2"/>
      </rPr>
      <t>Part-Time/</t>
    </r>
  </si>
  <si>
    <r>
      <rPr>
        <sz val="10"/>
        <rFont val="Arial"/>
        <family val="2"/>
      </rPr>
      <t>Head Coaches</t>
    </r>
  </si>
  <si>
    <r>
      <rPr>
        <sz val="10"/>
        <rFont val="Arial"/>
        <family val="2"/>
      </rPr>
      <t>Time</t>
    </r>
  </si>
  <si>
    <r>
      <rPr>
        <sz val="10"/>
        <rFont val="Arial"/>
        <family val="2"/>
      </rPr>
      <t>Employee</t>
    </r>
  </si>
  <si>
    <r>
      <rPr>
        <sz val="10"/>
        <rFont val="Arial"/>
        <family val="2"/>
      </rPr>
      <t>Volunteer</t>
    </r>
  </si>
  <si>
    <r>
      <rPr>
        <b/>
        <sz val="10"/>
        <rFont val="Trebuchet MS"/>
        <family val="2"/>
      </rPr>
      <t>Men's Teams</t>
    </r>
  </si>
  <si>
    <r>
      <rPr>
        <b/>
        <sz val="10"/>
        <rFont val="Trebuchet MS"/>
        <family val="2"/>
      </rPr>
      <t>Totals for Men's Teams</t>
    </r>
  </si>
  <si>
    <r>
      <rPr>
        <b/>
        <sz val="10"/>
        <rFont val="Trebuchet MS"/>
        <family val="2"/>
      </rPr>
      <t>Women's Teams</t>
    </r>
  </si>
  <si>
    <r>
      <rPr>
        <b/>
        <sz val="10"/>
        <rFont val="Trebuchet MS"/>
        <family val="2"/>
      </rPr>
      <t>Totals for Women's Teams</t>
    </r>
  </si>
  <si>
    <r>
      <rPr>
        <b/>
        <sz val="11"/>
        <rFont val="Trebuchet MS"/>
        <family val="2"/>
      </rPr>
      <t>Counts of Assistant Coaches</t>
    </r>
  </si>
  <si>
    <r>
      <rPr>
        <sz val="10"/>
        <rFont val="Arial"/>
        <family val="2"/>
      </rPr>
      <t>Male Assistant Coaches</t>
    </r>
  </si>
  <si>
    <r>
      <rPr>
        <sz val="10"/>
        <rFont val="Arial"/>
        <family val="2"/>
      </rPr>
      <t>Female Assistant Coaches</t>
    </r>
  </si>
  <si>
    <r>
      <rPr>
        <sz val="10"/>
        <rFont val="Arial"/>
        <family val="2"/>
      </rPr>
      <t>Assistant</t>
    </r>
  </si>
  <si>
    <r>
      <rPr>
        <sz val="10"/>
        <rFont val="Arial"/>
        <family val="2"/>
      </rPr>
      <t>Coaches</t>
    </r>
  </si>
  <si>
    <t>Rifle</t>
  </si>
  <si>
    <t>Swimming</t>
  </si>
  <si>
    <t>$              -</t>
  </si>
  <si>
    <t>Number of Participants
        Men's               Women's              Total</t>
  </si>
  <si>
    <t>Total Revenues
     Women's             Total</t>
  </si>
  <si>
    <t>Men's</t>
  </si>
  <si>
    <t>Operating (Game Day) Expenses
      Men's            Women's                Total</t>
  </si>
  <si>
    <t>Operating Expenses per Participant
      Men's              Women's        Totals</t>
  </si>
  <si>
    <t xml:space="preserve">                     Men's</t>
  </si>
  <si>
    <t xml:space="preserve">                     Teams</t>
  </si>
  <si>
    <t xml:space="preserve">                        Women's</t>
  </si>
  <si>
    <t xml:space="preserve">                       Teams</t>
  </si>
  <si>
    <t xml:space="preserve">     Men's</t>
  </si>
  <si>
    <t xml:space="preserve">    Teams</t>
  </si>
  <si>
    <t>Number of Participants
     Men's         Women's           Total</t>
  </si>
  <si>
    <t>Time</t>
  </si>
  <si>
    <t>Assigned  Part</t>
  </si>
  <si>
    <t>Wrestling</t>
  </si>
  <si>
    <t xml:space="preserve"> 368                       56%
 291                       44%
 659                       100%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</si>
</sst>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1" x14ac:knownFonts="1">
    <font>
      <sz val="10"/>
      <color rgb="FF000000"/>
      <name val="Times New Roman"/>
      <charset val="204"/>
    </font>
    <font>
      <b/>
      <sz val="10"/>
      <name val="Trebuchet MS"/>
    </font>
    <font>
      <sz val="10"/>
      <name val="Arial"/>
    </font>
    <font>
      <sz val="10"/>
      <color rgb="FF000000"/>
      <name val="Arial"/>
      <family val="2"/>
    </font>
    <font>
      <b/>
      <sz val="10"/>
      <color rgb="FF000000"/>
      <name val="Trebuchet MS"/>
      <family val="2"/>
    </font>
    <font>
      <b/>
      <sz val="11"/>
      <name val="Trebuchet MS"/>
    </font>
    <font>
      <b/>
      <sz val="10"/>
      <name val="Trebuchet MS"/>
      <family val="2"/>
    </font>
    <font>
      <sz val="10"/>
      <name val="Arial"/>
      <family val="2"/>
    </font>
    <font>
      <b/>
      <sz val="11"/>
      <name val="Trebuchet MS"/>
      <family val="2"/>
    </font>
    <font>
      <b/>
      <sz val="10"/>
      <color rgb="FF000000"/>
      <name val="Times New Roman"/>
      <family val="1"/>
    </font>
    <font>
      <sz val="10"/>
      <color rgb="FF000000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0" fillId="0" borderId="0" applyFont="0" applyFill="0" applyBorder="0" applyAlignment="0" applyProtection="0"/>
  </cellStyleXfs>
  <cellXfs count="268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0" fillId="0" borderId="3" xfId="0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0" fillId="2" borderId="6" xfId="0" applyFill="1" applyBorder="1" applyAlignment="1">
      <alignment horizontal="left" wrapText="1"/>
    </xf>
    <xf numFmtId="0" fontId="0" fillId="0" borderId="5" xfId="0" applyBorder="1" applyAlignment="1">
      <alignment horizontal="left" wrapText="1"/>
    </xf>
    <xf numFmtId="1" fontId="3" fillId="0" borderId="9" xfId="0" applyNumberFormat="1" applyFont="1" applyBorder="1" applyAlignment="1">
      <alignment horizontal="right" vertical="top" shrinkToFit="1"/>
    </xf>
    <xf numFmtId="0" fontId="0" fillId="0" borderId="9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10" xfId="0" applyBorder="1" applyAlignment="1">
      <alignment horizontal="left" wrapText="1"/>
    </xf>
    <xf numFmtId="0" fontId="0" fillId="2" borderId="0" xfId="0" applyFill="1" applyAlignment="1">
      <alignment horizontal="left" wrapText="1"/>
    </xf>
    <xf numFmtId="0" fontId="0" fillId="2" borderId="9" xfId="0" applyFill="1" applyBorder="1" applyAlignment="1">
      <alignment horizontal="left" wrapText="1"/>
    </xf>
    <xf numFmtId="0" fontId="1" fillId="0" borderId="9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1" fillId="0" borderId="10" xfId="0" applyFont="1" applyBorder="1" applyAlignment="1">
      <alignment horizontal="left" vertical="top" wrapText="1"/>
    </xf>
    <xf numFmtId="1" fontId="4" fillId="0" borderId="12" xfId="0" applyNumberFormat="1" applyFont="1" applyBorder="1" applyAlignment="1">
      <alignment horizontal="right" vertical="top" shrinkToFit="1"/>
    </xf>
    <xf numFmtId="0" fontId="2" fillId="0" borderId="1" xfId="0" applyFont="1" applyBorder="1" applyAlignment="1">
      <alignment horizontal="left" vertical="top" wrapText="1" inden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 indent="1"/>
    </xf>
    <xf numFmtId="0" fontId="0" fillId="0" borderId="7" xfId="0" applyBorder="1" applyAlignment="1">
      <alignment horizontal="left" wrapText="1"/>
    </xf>
    <xf numFmtId="0" fontId="2" fillId="0" borderId="4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right" vertical="top" wrapText="1"/>
    </xf>
    <xf numFmtId="0" fontId="2" fillId="0" borderId="0" xfId="0" applyFont="1" applyAlignment="1">
      <alignment horizontal="right" vertical="top" wrapText="1" indent="1"/>
    </xf>
    <xf numFmtId="0" fontId="2" fillId="0" borderId="0" xfId="0" applyFont="1" applyAlignment="1">
      <alignment horizontal="left" vertical="top" wrapText="1" indent="1"/>
    </xf>
    <xf numFmtId="0" fontId="2" fillId="0" borderId="12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left" vertical="top" wrapText="1" indent="2"/>
    </xf>
    <xf numFmtId="0" fontId="2" fillId="0" borderId="13" xfId="0" applyFont="1" applyBorder="1" applyAlignment="1">
      <alignment horizontal="left" vertical="top" wrapText="1" indent="1"/>
    </xf>
    <xf numFmtId="0" fontId="1" fillId="0" borderId="4" xfId="0" applyFont="1" applyBorder="1" applyAlignment="1">
      <alignment horizontal="left" vertical="top" wrapText="1"/>
    </xf>
    <xf numFmtId="0" fontId="0" fillId="2" borderId="4" xfId="0" applyFill="1" applyBorder="1" applyAlignment="1">
      <alignment horizontal="left" wrapText="1"/>
    </xf>
    <xf numFmtId="1" fontId="3" fillId="0" borderId="8" xfId="0" applyNumberFormat="1" applyFont="1" applyBorder="1" applyAlignment="1">
      <alignment horizontal="center" vertical="top" shrinkToFit="1"/>
    </xf>
    <xf numFmtId="1" fontId="4" fillId="0" borderId="11" xfId="0" applyNumberFormat="1" applyFont="1" applyBorder="1" applyAlignment="1">
      <alignment horizontal="center" vertical="top" shrinkToFit="1"/>
    </xf>
    <xf numFmtId="0" fontId="2" fillId="0" borderId="10" xfId="0" applyFont="1" applyBorder="1" applyAlignment="1">
      <alignment horizontal="right" vertical="top" wrapText="1"/>
    </xf>
    <xf numFmtId="0" fontId="2" fillId="0" borderId="14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right" vertical="top" wrapText="1"/>
    </xf>
    <xf numFmtId="0" fontId="0" fillId="0" borderId="9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0" xfId="0" applyAlignment="1">
      <alignment wrapText="1"/>
    </xf>
    <xf numFmtId="0" fontId="0" fillId="0" borderId="10" xfId="0" applyBorder="1" applyAlignment="1">
      <alignment wrapText="1"/>
    </xf>
    <xf numFmtId="0" fontId="0" fillId="0" borderId="12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1" fontId="3" fillId="0" borderId="9" xfId="0" applyNumberFormat="1" applyFont="1" applyBorder="1" applyAlignment="1">
      <alignment vertical="top" shrinkToFit="1"/>
    </xf>
    <xf numFmtId="1" fontId="3" fillId="0" borderId="0" xfId="0" applyNumberFormat="1" applyFont="1" applyAlignment="1">
      <alignment vertical="top" shrinkToFit="1"/>
    </xf>
    <xf numFmtId="1" fontId="4" fillId="0" borderId="9" xfId="0" applyNumberFormat="1" applyFont="1" applyBorder="1" applyAlignment="1">
      <alignment vertical="top" shrinkToFit="1"/>
    </xf>
    <xf numFmtId="1" fontId="4" fillId="0" borderId="0" xfId="0" applyNumberFormat="1" applyFont="1" applyAlignment="1">
      <alignment vertical="top" shrinkToFit="1"/>
    </xf>
    <xf numFmtId="1" fontId="4" fillId="0" borderId="10" xfId="0" applyNumberFormat="1" applyFont="1" applyBorder="1" applyAlignment="1">
      <alignment vertical="top" shrinkToFit="1"/>
    </xf>
    <xf numFmtId="0" fontId="0" fillId="0" borderId="9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7" xfId="0" applyBorder="1" applyAlignment="1">
      <alignment wrapText="1"/>
    </xf>
    <xf numFmtId="0" fontId="7" fillId="0" borderId="5" xfId="0" applyFont="1" applyBorder="1" applyAlignment="1">
      <alignment horizontal="left" vertical="top" wrapText="1"/>
    </xf>
    <xf numFmtId="0" fontId="7" fillId="0" borderId="8" xfId="0" applyFont="1" applyBorder="1" applyAlignment="1">
      <alignment horizontal="left" vertical="top" wrapText="1"/>
    </xf>
    <xf numFmtId="1" fontId="3" fillId="0" borderId="0" xfId="0" applyNumberFormat="1" applyFont="1" applyAlignment="1">
      <alignment horizontal="center" vertical="top" shrinkToFit="1"/>
    </xf>
    <xf numFmtId="0" fontId="0" fillId="2" borderId="6" xfId="0" applyFill="1" applyBorder="1" applyAlignment="1">
      <alignment horizontal="center" wrapText="1"/>
    </xf>
    <xf numFmtId="0" fontId="0" fillId="2" borderId="0" xfId="0" applyFill="1" applyAlignment="1">
      <alignment horizontal="center" wrapText="1"/>
    </xf>
    <xf numFmtId="1" fontId="4" fillId="0" borderId="0" xfId="0" applyNumberFormat="1" applyFont="1" applyAlignment="1">
      <alignment horizontal="center" vertical="top" shrinkToFit="1"/>
    </xf>
    <xf numFmtId="9" fontId="4" fillId="0" borderId="0" xfId="0" applyNumberFormat="1" applyFont="1" applyAlignment="1">
      <alignment horizontal="center" vertical="top" shrinkToFit="1"/>
    </xf>
    <xf numFmtId="1" fontId="4" fillId="0" borderId="13" xfId="0" applyNumberFormat="1" applyFont="1" applyBorder="1" applyAlignment="1">
      <alignment horizontal="center" vertical="top" shrinkToFit="1"/>
    </xf>
    <xf numFmtId="3" fontId="3" fillId="0" borderId="0" xfId="0" applyNumberFormat="1" applyFont="1" applyAlignment="1">
      <alignment horizontal="center" vertical="top" shrinkToFit="1"/>
    </xf>
    <xf numFmtId="3" fontId="4" fillId="0" borderId="0" xfId="0" applyNumberFormat="1" applyFont="1" applyAlignment="1">
      <alignment horizontal="center" vertical="top" shrinkToFit="1"/>
    </xf>
    <xf numFmtId="3" fontId="3" fillId="0" borderId="2" xfId="0" applyNumberFormat="1" applyFont="1" applyBorder="1" applyAlignment="1">
      <alignment horizontal="center" vertical="top" shrinkToFit="1"/>
    </xf>
    <xf numFmtId="3" fontId="3" fillId="0" borderId="7" xfId="0" applyNumberFormat="1" applyFont="1" applyBorder="1" applyAlignment="1">
      <alignment horizontal="center" vertical="top" shrinkToFit="1"/>
    </xf>
    <xf numFmtId="3" fontId="3" fillId="0" borderId="10" xfId="0" applyNumberFormat="1" applyFont="1" applyBorder="1" applyAlignment="1">
      <alignment horizontal="center" vertical="top" shrinkToFit="1"/>
    </xf>
    <xf numFmtId="3" fontId="4" fillId="0" borderId="10" xfId="0" applyNumberFormat="1" applyFont="1" applyBorder="1" applyAlignment="1">
      <alignment horizontal="center" vertical="top" shrinkToFit="1"/>
    </xf>
    <xf numFmtId="3" fontId="4" fillId="0" borderId="14" xfId="0" applyNumberFormat="1" applyFont="1" applyBorder="1" applyAlignment="1">
      <alignment horizontal="center" vertical="top" shrinkToFit="1"/>
    </xf>
    <xf numFmtId="3" fontId="3" fillId="0" borderId="3" xfId="0" applyNumberFormat="1" applyFont="1" applyBorder="1" applyAlignment="1">
      <alignment horizontal="center" vertical="top" shrinkToFit="1"/>
    </xf>
    <xf numFmtId="0" fontId="1" fillId="0" borderId="1" xfId="0" applyFont="1" applyBorder="1" applyAlignment="1">
      <alignment horizontal="center" wrapText="1"/>
    </xf>
    <xf numFmtId="3" fontId="3" fillId="0" borderId="5" xfId="0" applyNumberFormat="1" applyFont="1" applyBorder="1" applyAlignment="1">
      <alignment horizontal="center" vertical="top" shrinkToFit="1"/>
    </xf>
    <xf numFmtId="3" fontId="3" fillId="0" borderId="9" xfId="0" applyNumberFormat="1" applyFont="1" applyBorder="1" applyAlignment="1">
      <alignment horizontal="center" vertical="top" shrinkToFit="1"/>
    </xf>
    <xf numFmtId="0" fontId="0" fillId="2" borderId="9" xfId="0" applyFill="1" applyBorder="1" applyAlignment="1">
      <alignment horizontal="center" wrapText="1"/>
    </xf>
    <xf numFmtId="3" fontId="4" fillId="0" borderId="9" xfId="0" applyNumberFormat="1" applyFont="1" applyBorder="1" applyAlignment="1">
      <alignment horizontal="center" vertical="top" shrinkToFit="1"/>
    </xf>
    <xf numFmtId="3" fontId="3" fillId="0" borderId="1" xfId="0" applyNumberFormat="1" applyFont="1" applyBorder="1" applyAlignment="1">
      <alignment horizontal="center" vertical="top" shrinkToFit="1"/>
    </xf>
    <xf numFmtId="3" fontId="4" fillId="0" borderId="12" xfId="0" applyNumberFormat="1" applyFont="1" applyBorder="1" applyAlignment="1">
      <alignment horizontal="center" vertical="top" shrinkToFit="1"/>
    </xf>
    <xf numFmtId="3" fontId="4" fillId="0" borderId="13" xfId="0" applyNumberFormat="1" applyFont="1" applyBorder="1" applyAlignment="1">
      <alignment horizontal="center" vertical="top" shrinkToFit="1"/>
    </xf>
    <xf numFmtId="1" fontId="3" fillId="0" borderId="2" xfId="0" applyNumberFormat="1" applyFont="1" applyBorder="1" applyAlignment="1">
      <alignment horizontal="center" vertical="top" shrinkToFit="1"/>
    </xf>
    <xf numFmtId="1" fontId="4" fillId="0" borderId="14" xfId="0" applyNumberFormat="1" applyFont="1" applyBorder="1" applyAlignment="1">
      <alignment horizontal="center" vertical="top" shrinkToFit="1"/>
    </xf>
    <xf numFmtId="1" fontId="3" fillId="0" borderId="3" xfId="0" applyNumberFormat="1" applyFont="1" applyBorder="1" applyAlignment="1">
      <alignment horizontal="center" vertical="top" shrinkToFit="1"/>
    </xf>
    <xf numFmtId="2" fontId="3" fillId="0" borderId="13" xfId="0" applyNumberFormat="1" applyFont="1" applyBorder="1" applyAlignment="1">
      <alignment horizontal="center" vertical="top" shrinkToFit="1"/>
    </xf>
    <xf numFmtId="2" fontId="3" fillId="0" borderId="14" xfId="0" applyNumberFormat="1" applyFont="1" applyBorder="1" applyAlignment="1">
      <alignment horizontal="center" vertical="top" shrinkToFit="1"/>
    </xf>
    <xf numFmtId="2" fontId="3" fillId="0" borderId="12" xfId="0" applyNumberFormat="1" applyFont="1" applyBorder="1" applyAlignment="1">
      <alignment horizontal="center" vertical="top" shrinkToFit="1"/>
    </xf>
    <xf numFmtId="1" fontId="3" fillId="0" borderId="9" xfId="0" applyNumberFormat="1" applyFont="1" applyBorder="1" applyAlignment="1">
      <alignment horizontal="center" vertical="top" shrinkToFit="1"/>
    </xf>
    <xf numFmtId="1" fontId="3" fillId="0" borderId="10" xfId="0" applyNumberFormat="1" applyFont="1" applyBorder="1" applyAlignment="1">
      <alignment horizontal="center" vertical="top" shrinkToFit="1"/>
    </xf>
    <xf numFmtId="1" fontId="4" fillId="0" borderId="12" xfId="0" applyNumberFormat="1" applyFont="1" applyBorder="1" applyAlignment="1">
      <alignment horizontal="center" vertical="top" shrinkToFit="1"/>
    </xf>
    <xf numFmtId="0" fontId="0" fillId="0" borderId="9" xfId="0" applyBorder="1" applyAlignment="1">
      <alignment horizontal="center" wrapText="1"/>
    </xf>
    <xf numFmtId="0" fontId="0" fillId="0" borderId="0" xfId="0" applyAlignment="1">
      <alignment horizontal="center" wrapText="1"/>
    </xf>
    <xf numFmtId="3" fontId="3" fillId="0" borderId="6" xfId="0" applyNumberFormat="1" applyFont="1" applyBorder="1" applyAlignment="1">
      <alignment horizontal="center" vertical="top" shrinkToFit="1"/>
    </xf>
    <xf numFmtId="0" fontId="1" fillId="0" borderId="10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6" fillId="0" borderId="9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 wrapText="1"/>
    </xf>
    <xf numFmtId="3" fontId="3" fillId="3" borderId="5" xfId="0" applyNumberFormat="1" applyFont="1" applyFill="1" applyBorder="1" applyAlignment="1">
      <alignment horizontal="center" vertical="top" shrinkToFit="1"/>
    </xf>
    <xf numFmtId="3" fontId="3" fillId="3" borderId="0" xfId="0" applyNumberFormat="1" applyFont="1" applyFill="1" applyAlignment="1">
      <alignment horizontal="center" vertical="top" shrinkToFit="1"/>
    </xf>
    <xf numFmtId="0" fontId="0" fillId="4" borderId="9" xfId="0" applyFill="1" applyBorder="1" applyAlignment="1">
      <alignment horizontal="left" wrapText="1"/>
    </xf>
    <xf numFmtId="0" fontId="0" fillId="4" borderId="7" xfId="0" applyFill="1" applyBorder="1" applyAlignment="1">
      <alignment horizontal="left" wrapText="1"/>
    </xf>
    <xf numFmtId="1" fontId="3" fillId="0" borderId="15" xfId="0" applyNumberFormat="1" applyFont="1" applyBorder="1" applyAlignment="1">
      <alignment horizontal="center" vertical="top" shrinkToFit="1"/>
    </xf>
    <xf numFmtId="3" fontId="3" fillId="0" borderId="16" xfId="0" applyNumberFormat="1" applyFont="1" applyBorder="1" applyAlignment="1">
      <alignment horizontal="center" vertical="top" shrinkToFit="1"/>
    </xf>
    <xf numFmtId="3" fontId="3" fillId="0" borderId="17" xfId="0" applyNumberFormat="1" applyFont="1" applyBorder="1" applyAlignment="1">
      <alignment horizontal="center" vertical="top" shrinkToFit="1"/>
    </xf>
    <xf numFmtId="0" fontId="0" fillId="0" borderId="6" xfId="0" applyBorder="1" applyAlignment="1">
      <alignment horizontal="center" wrapText="1"/>
    </xf>
    <xf numFmtId="0" fontId="7" fillId="0" borderId="0" xfId="0" applyFont="1" applyAlignment="1">
      <alignment horizontal="center" vertical="top" wrapText="1"/>
    </xf>
    <xf numFmtId="0" fontId="7" fillId="0" borderId="13" xfId="0" applyFont="1" applyBorder="1" applyAlignment="1">
      <alignment horizontal="center" vertical="top" wrapText="1"/>
    </xf>
    <xf numFmtId="0" fontId="0" fillId="0" borderId="0" xfId="0" applyAlignment="1">
      <alignment horizontal="center" vertical="top"/>
    </xf>
    <xf numFmtId="0" fontId="0" fillId="0" borderId="7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4" xfId="0" applyBorder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2" fillId="0" borderId="13" xfId="0" applyFont="1" applyBorder="1" applyAlignment="1">
      <alignment horizontal="center" vertical="top" wrapText="1"/>
    </xf>
    <xf numFmtId="0" fontId="0" fillId="0" borderId="5" xfId="0" applyBorder="1" applyAlignment="1">
      <alignment horizontal="center" wrapText="1"/>
    </xf>
    <xf numFmtId="0" fontId="0" fillId="0" borderId="12" xfId="0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0" fillId="0" borderId="13" xfId="0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top" wrapText="1"/>
    </xf>
    <xf numFmtId="0" fontId="0" fillId="0" borderId="11" xfId="0" applyBorder="1" applyAlignment="1">
      <alignment horizontal="center" vertical="center" wrapText="1"/>
    </xf>
    <xf numFmtId="0" fontId="0" fillId="2" borderId="4" xfId="0" applyFill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1" fontId="9" fillId="0" borderId="14" xfId="0" applyNumberFormat="1" applyFont="1" applyBorder="1" applyAlignment="1">
      <alignment horizontal="center" vertical="top" shrinkToFit="1"/>
    </xf>
    <xf numFmtId="164" fontId="0" fillId="0" borderId="0" xfId="1" applyNumberFormat="1" applyFont="1" applyFill="1" applyAlignment="1">
      <alignment wrapText="1"/>
    </xf>
    <xf numFmtId="0" fontId="0" fillId="0" borderId="18" xfId="0" applyBorder="1" applyAlignment="1">
      <alignment horizontal="center" wrapText="1"/>
    </xf>
    <xf numFmtId="0" fontId="2" fillId="0" borderId="9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1" fontId="3" fillId="0" borderId="9" xfId="0" applyNumberFormat="1" applyFont="1" applyBorder="1" applyAlignment="1">
      <alignment horizontal="center" vertical="top" shrinkToFit="1"/>
    </xf>
    <xf numFmtId="1" fontId="3" fillId="0" borderId="0" xfId="0" applyNumberFormat="1" applyFont="1" applyAlignment="1">
      <alignment horizontal="center" vertical="top" shrinkToFit="1"/>
    </xf>
    <xf numFmtId="1" fontId="3" fillId="0" borderId="10" xfId="0" applyNumberFormat="1" applyFont="1" applyBorder="1" applyAlignment="1">
      <alignment horizontal="center" vertical="top" shrinkToFit="1"/>
    </xf>
    <xf numFmtId="0" fontId="0" fillId="0" borderId="9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0" fillId="0" borderId="14" xfId="0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1" fillId="0" borderId="10" xfId="0" applyFont="1" applyBorder="1" applyAlignment="1">
      <alignment horizontal="left" vertical="top" wrapText="1"/>
    </xf>
    <xf numFmtId="1" fontId="4" fillId="0" borderId="9" xfId="0" applyNumberFormat="1" applyFont="1" applyBorder="1" applyAlignment="1">
      <alignment horizontal="center" vertical="top" shrinkToFit="1"/>
    </xf>
    <xf numFmtId="1" fontId="4" fillId="0" borderId="0" xfId="0" applyNumberFormat="1" applyFont="1" applyAlignment="1">
      <alignment horizontal="center" vertical="top" shrinkToFit="1"/>
    </xf>
    <xf numFmtId="1" fontId="4" fillId="0" borderId="10" xfId="0" applyNumberFormat="1" applyFont="1" applyBorder="1" applyAlignment="1">
      <alignment horizontal="center" vertical="top" shrinkToFit="1"/>
    </xf>
    <xf numFmtId="9" fontId="4" fillId="0" borderId="9" xfId="0" applyNumberFormat="1" applyFont="1" applyBorder="1" applyAlignment="1">
      <alignment horizontal="center" vertical="top" shrinkToFit="1"/>
    </xf>
    <xf numFmtId="9" fontId="4" fillId="0" borderId="0" xfId="0" applyNumberFormat="1" applyFont="1" applyAlignment="1">
      <alignment horizontal="center" vertical="top" shrinkToFit="1"/>
    </xf>
    <xf numFmtId="9" fontId="4" fillId="0" borderId="10" xfId="0" applyNumberFormat="1" applyFont="1" applyBorder="1" applyAlignment="1">
      <alignment horizontal="center" vertical="top" shrinkToFi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1" fontId="4" fillId="0" borderId="12" xfId="0" applyNumberFormat="1" applyFont="1" applyBorder="1" applyAlignment="1">
      <alignment horizontal="center" vertical="top" shrinkToFit="1"/>
    </xf>
    <xf numFmtId="1" fontId="4" fillId="0" borderId="13" xfId="0" applyNumberFormat="1" applyFont="1" applyBorder="1" applyAlignment="1">
      <alignment horizontal="center" vertical="top" shrinkToFit="1"/>
    </xf>
    <xf numFmtId="1" fontId="4" fillId="0" borderId="14" xfId="0" applyNumberFormat="1" applyFont="1" applyBorder="1" applyAlignment="1">
      <alignment horizontal="center" vertical="top" shrinkToFit="1"/>
    </xf>
    <xf numFmtId="0" fontId="0" fillId="0" borderId="9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10" xfId="0" applyBorder="1" applyAlignment="1">
      <alignment horizontal="left" wrapText="1"/>
    </xf>
    <xf numFmtId="0" fontId="0" fillId="2" borderId="9" xfId="0" applyFill="1" applyBorder="1" applyAlignment="1">
      <alignment horizontal="center" wrapText="1"/>
    </xf>
    <xf numFmtId="0" fontId="0" fillId="2" borderId="0" xfId="0" applyFill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0" fontId="0" fillId="0" borderId="9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3" fontId="3" fillId="0" borderId="9" xfId="0" applyNumberFormat="1" applyFont="1" applyBorder="1" applyAlignment="1">
      <alignment horizontal="right" vertical="top" indent="3" shrinkToFit="1"/>
    </xf>
    <xf numFmtId="3" fontId="3" fillId="0" borderId="0" xfId="0" applyNumberFormat="1" applyFont="1" applyAlignment="1">
      <alignment horizontal="right" vertical="top" indent="3" shrinkToFit="1"/>
    </xf>
    <xf numFmtId="9" fontId="3" fillId="0" borderId="0" xfId="0" applyNumberFormat="1" applyFont="1" applyAlignment="1">
      <alignment horizontal="center" vertical="top" shrinkToFit="1"/>
    </xf>
    <xf numFmtId="9" fontId="3" fillId="0" borderId="10" xfId="0" applyNumberFormat="1" applyFont="1" applyBorder="1" applyAlignment="1">
      <alignment horizontal="center" vertical="top" shrinkToFit="1"/>
    </xf>
    <xf numFmtId="4" fontId="3" fillId="0" borderId="9" xfId="0" applyNumberFormat="1" applyFont="1" applyBorder="1" applyAlignment="1">
      <alignment horizontal="right" vertical="top" shrinkToFit="1"/>
    </xf>
    <xf numFmtId="4" fontId="3" fillId="0" borderId="10" xfId="0" applyNumberFormat="1" applyFont="1" applyBorder="1" applyAlignment="1">
      <alignment horizontal="right" vertical="top" shrinkToFit="1"/>
    </xf>
    <xf numFmtId="3" fontId="4" fillId="0" borderId="12" xfId="0" applyNumberFormat="1" applyFont="1" applyBorder="1" applyAlignment="1">
      <alignment horizontal="right" vertical="top" indent="3" shrinkToFit="1"/>
    </xf>
    <xf numFmtId="3" fontId="4" fillId="0" borderId="13" xfId="0" applyNumberFormat="1" applyFont="1" applyBorder="1" applyAlignment="1">
      <alignment horizontal="right" vertical="top" indent="3" shrinkToFit="1"/>
    </xf>
    <xf numFmtId="9" fontId="4" fillId="0" borderId="13" xfId="0" applyNumberFormat="1" applyFont="1" applyBorder="1" applyAlignment="1">
      <alignment horizontal="center" vertical="top" shrinkToFit="1"/>
    </xf>
    <xf numFmtId="9" fontId="4" fillId="0" borderId="14" xfId="0" applyNumberFormat="1" applyFont="1" applyBorder="1" applyAlignment="1">
      <alignment horizontal="center" vertical="top" shrinkToFit="1"/>
    </xf>
    <xf numFmtId="4" fontId="4" fillId="0" borderId="12" xfId="0" applyNumberFormat="1" applyFont="1" applyBorder="1" applyAlignment="1">
      <alignment horizontal="right" vertical="top" shrinkToFit="1"/>
    </xf>
    <xf numFmtId="4" fontId="4" fillId="0" borderId="14" xfId="0" applyNumberFormat="1" applyFont="1" applyBorder="1" applyAlignment="1">
      <alignment horizontal="right" vertical="top" shrinkToFi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1" fontId="3" fillId="0" borderId="5" xfId="0" applyNumberFormat="1" applyFont="1" applyBorder="1" applyAlignment="1">
      <alignment horizontal="center" vertical="top" shrinkToFit="1"/>
    </xf>
    <xf numFmtId="1" fontId="3" fillId="0" borderId="6" xfId="0" applyNumberFormat="1" applyFont="1" applyBorder="1" applyAlignment="1">
      <alignment horizontal="center" vertical="top" shrinkToFit="1"/>
    </xf>
    <xf numFmtId="1" fontId="3" fillId="0" borderId="7" xfId="0" applyNumberFormat="1" applyFont="1" applyBorder="1" applyAlignment="1">
      <alignment horizontal="center" vertical="top" shrinkToFi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1" fillId="0" borderId="1" xfId="0" applyFont="1" applyBorder="1" applyAlignment="1">
      <alignment horizontal="left" vertical="center" wrapText="1" indent="4"/>
    </xf>
    <xf numFmtId="0" fontId="1" fillId="0" borderId="2" xfId="0" applyFont="1" applyBorder="1" applyAlignment="1">
      <alignment horizontal="left" vertical="center" wrapText="1" indent="4"/>
    </xf>
    <xf numFmtId="0" fontId="1" fillId="0" borderId="3" xfId="0" applyFont="1" applyBorder="1" applyAlignment="1">
      <alignment horizontal="left" vertical="center" wrapText="1" indent="4"/>
    </xf>
    <xf numFmtId="0" fontId="0" fillId="0" borderId="1" xfId="0" applyBorder="1" applyAlignment="1">
      <alignment horizontal="left" vertical="top" wrapText="1" indent="3"/>
    </xf>
    <xf numFmtId="0" fontId="0" fillId="0" borderId="2" xfId="0" applyBorder="1" applyAlignment="1">
      <alignment horizontal="left" vertical="top" wrapText="1" indent="3"/>
    </xf>
    <xf numFmtId="0" fontId="0" fillId="0" borderId="3" xfId="0" applyBorder="1" applyAlignment="1">
      <alignment horizontal="left" vertical="top" wrapText="1" indent="3"/>
    </xf>
    <xf numFmtId="0" fontId="7" fillId="0" borderId="1" xfId="0" applyFont="1" applyBorder="1" applyAlignment="1">
      <alignment horizontal="left" vertical="top" wrapText="1" indent="5"/>
    </xf>
    <xf numFmtId="0" fontId="0" fillId="0" borderId="2" xfId="0" applyBorder="1" applyAlignment="1">
      <alignment horizontal="left" vertical="top" wrapText="1" indent="5"/>
    </xf>
    <xf numFmtId="0" fontId="0" fillId="0" borderId="3" xfId="0" applyBorder="1" applyAlignment="1">
      <alignment horizontal="left" vertical="top" wrapText="1" indent="5"/>
    </xf>
    <xf numFmtId="0" fontId="1" fillId="0" borderId="1" xfId="0" applyFont="1" applyBorder="1" applyAlignment="1">
      <alignment horizontal="left" vertical="top" wrapText="1" indent="8"/>
    </xf>
    <xf numFmtId="0" fontId="1" fillId="0" borderId="2" xfId="0" applyFont="1" applyBorder="1" applyAlignment="1">
      <alignment horizontal="left" vertical="top" wrapText="1" indent="8"/>
    </xf>
    <xf numFmtId="0" fontId="1" fillId="0" borderId="3" xfId="0" applyFont="1" applyBorder="1" applyAlignment="1">
      <alignment horizontal="left" vertical="top" wrapText="1" indent="8"/>
    </xf>
    <xf numFmtId="0" fontId="0" fillId="0" borderId="1" xfId="0" applyBorder="1" applyAlignment="1">
      <alignment horizontal="left" vertical="top" wrapText="1" indent="1"/>
    </xf>
    <xf numFmtId="0" fontId="0" fillId="0" borderId="3" xfId="0" applyBorder="1" applyAlignment="1">
      <alignment horizontal="left" vertical="top" wrapText="1" indent="1"/>
    </xf>
    <xf numFmtId="3" fontId="3" fillId="0" borderId="5" xfId="0" applyNumberFormat="1" applyFont="1" applyBorder="1" applyAlignment="1">
      <alignment horizontal="right" vertical="top" indent="3" shrinkToFit="1"/>
    </xf>
    <xf numFmtId="3" fontId="3" fillId="0" borderId="6" xfId="0" applyNumberFormat="1" applyFont="1" applyBorder="1" applyAlignment="1">
      <alignment horizontal="right" vertical="top" indent="3" shrinkToFit="1"/>
    </xf>
    <xf numFmtId="9" fontId="3" fillId="0" borderId="6" xfId="0" applyNumberFormat="1" applyFont="1" applyBorder="1" applyAlignment="1">
      <alignment horizontal="center" vertical="top" shrinkToFit="1"/>
    </xf>
    <xf numFmtId="9" fontId="3" fillId="0" borderId="7" xfId="0" applyNumberFormat="1" applyFont="1" applyBorder="1" applyAlignment="1">
      <alignment horizontal="center" vertical="top" shrinkToFit="1"/>
    </xf>
    <xf numFmtId="4" fontId="3" fillId="0" borderId="5" xfId="0" applyNumberFormat="1" applyFont="1" applyBorder="1" applyAlignment="1">
      <alignment horizontal="right" vertical="top" shrinkToFit="1"/>
    </xf>
    <xf numFmtId="4" fontId="3" fillId="0" borderId="7" xfId="0" applyNumberFormat="1" applyFont="1" applyBorder="1" applyAlignment="1">
      <alignment horizontal="right" vertical="top" shrinkToFit="1"/>
    </xf>
    <xf numFmtId="0" fontId="0" fillId="2" borderId="0" xfId="0" applyFill="1" applyAlignment="1">
      <alignment horizontal="left" wrapText="1"/>
    </xf>
    <xf numFmtId="3" fontId="3" fillId="0" borderId="9" xfId="0" applyNumberFormat="1" applyFont="1" applyBorder="1" applyAlignment="1">
      <alignment horizontal="center" vertical="top" shrinkToFit="1"/>
    </xf>
    <xf numFmtId="3" fontId="3" fillId="0" borderId="0" xfId="0" applyNumberFormat="1" applyFont="1" applyAlignment="1">
      <alignment horizontal="center" vertical="top" shrinkToFit="1"/>
    </xf>
    <xf numFmtId="0" fontId="0" fillId="0" borderId="1" xfId="0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1" fontId="3" fillId="0" borderId="1" xfId="0" applyNumberFormat="1" applyFont="1" applyBorder="1" applyAlignment="1">
      <alignment horizontal="center" vertical="top" shrinkToFit="1"/>
    </xf>
    <xf numFmtId="1" fontId="3" fillId="0" borderId="2" xfId="0" applyNumberFormat="1" applyFont="1" applyBorder="1" applyAlignment="1">
      <alignment horizontal="center" vertical="top" shrinkToFit="1"/>
    </xf>
    <xf numFmtId="0" fontId="0" fillId="0" borderId="7" xfId="0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0" fillId="2" borderId="9" xfId="0" applyFill="1" applyBorder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2" borderId="12" xfId="0" applyFill="1" applyBorder="1" applyAlignment="1">
      <alignment horizontal="left" vertical="center" wrapText="1"/>
    </xf>
    <xf numFmtId="0" fontId="0" fillId="2" borderId="13" xfId="0" applyFill="1" applyBorder="1" applyAlignment="1">
      <alignment horizontal="left" vertical="center" wrapText="1"/>
    </xf>
    <xf numFmtId="3" fontId="3" fillId="0" borderId="1" xfId="0" applyNumberFormat="1" applyFont="1" applyBorder="1" applyAlignment="1">
      <alignment horizontal="right" vertical="top" shrinkToFit="1"/>
    </xf>
    <xf numFmtId="3" fontId="3" fillId="0" borderId="2" xfId="0" applyNumberFormat="1" applyFont="1" applyBorder="1" applyAlignment="1">
      <alignment horizontal="right" vertical="top" shrinkToFit="1"/>
    </xf>
    <xf numFmtId="3" fontId="4" fillId="0" borderId="9" xfId="0" applyNumberFormat="1" applyFont="1" applyBorder="1" applyAlignment="1">
      <alignment horizontal="center" vertical="top" shrinkToFit="1"/>
    </xf>
    <xf numFmtId="3" fontId="4" fillId="0" borderId="0" xfId="0" applyNumberFormat="1" applyFont="1" applyAlignment="1">
      <alignment horizontal="center" vertical="top" shrinkToFit="1"/>
    </xf>
    <xf numFmtId="3" fontId="3" fillId="0" borderId="9" xfId="0" applyNumberFormat="1" applyFont="1" applyBorder="1" applyAlignment="1">
      <alignment horizontal="center" wrapText="1"/>
    </xf>
    <xf numFmtId="3" fontId="3" fillId="0" borderId="5" xfId="0" applyNumberFormat="1" applyFont="1" applyBorder="1" applyAlignment="1">
      <alignment horizontal="center" vertical="top" shrinkToFit="1"/>
    </xf>
    <xf numFmtId="3" fontId="3" fillId="0" borderId="6" xfId="0" applyNumberFormat="1" applyFont="1" applyBorder="1" applyAlignment="1">
      <alignment horizontal="center" vertical="top" shrinkToFit="1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wrapText="1"/>
    </xf>
    <xf numFmtId="0" fontId="1" fillId="0" borderId="2" xfId="0" applyFont="1" applyBorder="1" applyAlignment="1">
      <alignment horizontal="left" wrapText="1"/>
    </xf>
    <xf numFmtId="0" fontId="0" fillId="2" borderId="5" xfId="0" applyFill="1" applyBorder="1" applyAlignment="1">
      <alignment horizontal="left" wrapText="1"/>
    </xf>
    <xf numFmtId="0" fontId="0" fillId="2" borderId="6" xfId="0" applyFill="1" applyBorder="1" applyAlignment="1">
      <alignment horizontal="left" wrapText="1"/>
    </xf>
    <xf numFmtId="0" fontId="0" fillId="2" borderId="7" xfId="0" applyFill="1" applyBorder="1" applyAlignment="1">
      <alignment horizontal="left" wrapText="1"/>
    </xf>
    <xf numFmtId="0" fontId="0" fillId="2" borderId="5" xfId="0" applyFill="1" applyBorder="1" applyAlignment="1">
      <alignment horizontal="center" wrapText="1"/>
    </xf>
    <xf numFmtId="0" fontId="0" fillId="2" borderId="6" xfId="0" applyFill="1" applyBorder="1" applyAlignment="1">
      <alignment horizontal="center" wrapText="1"/>
    </xf>
    <xf numFmtId="0" fontId="0" fillId="2" borderId="7" xfId="0" applyFill="1" applyBorder="1" applyAlignment="1">
      <alignment horizontal="center" wrapText="1"/>
    </xf>
    <xf numFmtId="0" fontId="2" fillId="0" borderId="4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left" vertical="top" wrapText="1" indent="3"/>
    </xf>
    <xf numFmtId="0" fontId="2" fillId="0" borderId="6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6" fillId="0" borderId="9" xfId="0" applyFont="1" applyBorder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6" fillId="0" borderId="12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left" vertical="top" wrapText="1" indent="2"/>
    </xf>
    <xf numFmtId="0" fontId="2" fillId="0" borderId="6" xfId="0" applyFont="1" applyBorder="1" applyAlignment="1">
      <alignment horizontal="left" vertical="top" wrapText="1" inden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22"/>
  <sheetViews>
    <sheetView workbookViewId="0">
      <selection activeCell="H21" sqref="H21:I21"/>
    </sheetView>
  </sheetViews>
  <sheetFormatPr defaultRowHeight="12.75" x14ac:dyDescent="0.2"/>
  <cols>
    <col min="1" max="1" width="14.33203125" customWidth="1"/>
    <col min="2" max="2" width="5.83203125" customWidth="1"/>
    <col min="3" max="3" width="3.5" customWidth="1"/>
    <col min="4" max="4" width="8.6640625" customWidth="1"/>
    <col min="5" max="5" width="8.33203125" customWidth="1"/>
    <col min="6" max="6" width="5.83203125" customWidth="1"/>
    <col min="7" max="7" width="14.33203125" customWidth="1"/>
    <col min="8" max="8" width="1.1640625" customWidth="1"/>
    <col min="9" max="9" width="14.83203125" customWidth="1"/>
    <col min="10" max="10" width="3.1640625" customWidth="1"/>
    <col min="11" max="11" width="10" customWidth="1"/>
    <col min="12" max="12" width="3.6640625" customWidth="1"/>
    <col min="13" max="13" width="11.1640625" customWidth="1"/>
    <col min="14" max="14" width="7.1640625" customWidth="1"/>
    <col min="15" max="15" width="6.6640625" customWidth="1"/>
    <col min="16" max="16" width="15.5" customWidth="1"/>
    <col min="17" max="17" width="11.83203125" customWidth="1"/>
    <col min="18" max="18" width="12.1640625" customWidth="1"/>
  </cols>
  <sheetData>
    <row r="1" spans="1:18" ht="14.45" customHeight="1" x14ac:dyDescent="0.2">
      <c r="A1" s="1" t="s">
        <v>0</v>
      </c>
    </row>
    <row r="2" spans="1:18" ht="36.75" customHeight="1" x14ac:dyDescent="0.2">
      <c r="A2" s="191" t="s">
        <v>1</v>
      </c>
      <c r="B2" s="192"/>
      <c r="C2" s="193"/>
      <c r="D2" s="194" t="s">
        <v>2</v>
      </c>
      <c r="E2" s="195"/>
      <c r="F2" s="195"/>
      <c r="G2" s="196"/>
    </row>
    <row r="3" spans="1:18" ht="42.75" customHeight="1" x14ac:dyDescent="0.2">
      <c r="A3" s="182" t="s">
        <v>3</v>
      </c>
      <c r="B3" s="180"/>
      <c r="C3" s="181"/>
      <c r="D3" s="197" t="s">
        <v>87</v>
      </c>
      <c r="E3" s="198"/>
      <c r="F3" s="198"/>
      <c r="G3" s="199"/>
    </row>
    <row r="4" spans="1:18" ht="42.75" customHeight="1" x14ac:dyDescent="0.2">
      <c r="A4" s="200" t="s">
        <v>4</v>
      </c>
      <c r="B4" s="201"/>
      <c r="C4" s="201"/>
      <c r="D4" s="201"/>
      <c r="E4" s="202"/>
      <c r="F4" s="182" t="s">
        <v>5</v>
      </c>
      <c r="G4" s="180"/>
      <c r="H4" s="180"/>
      <c r="I4" s="180"/>
      <c r="J4" s="181"/>
      <c r="K4" s="203" t="s">
        <v>6</v>
      </c>
      <c r="L4" s="204"/>
    </row>
    <row r="5" spans="1:18" ht="14.25" customHeight="1" x14ac:dyDescent="0.2">
      <c r="A5" s="183" t="s">
        <v>7</v>
      </c>
      <c r="B5" s="184"/>
      <c r="C5" s="184"/>
      <c r="D5" s="184"/>
      <c r="E5" s="185"/>
      <c r="F5" s="205">
        <v>309849</v>
      </c>
      <c r="G5" s="206"/>
      <c r="H5" s="206"/>
      <c r="I5" s="207">
        <f>F5/F7</f>
        <v>0.54936499690609963</v>
      </c>
      <c r="J5" s="208"/>
      <c r="K5" s="209">
        <v>9854</v>
      </c>
      <c r="L5" s="210"/>
    </row>
    <row r="6" spans="1:18" ht="14.25" customHeight="1" x14ac:dyDescent="0.2">
      <c r="A6" s="127" t="s">
        <v>8</v>
      </c>
      <c r="B6" s="128"/>
      <c r="C6" s="128"/>
      <c r="D6" s="128"/>
      <c r="E6" s="129"/>
      <c r="F6" s="164">
        <v>254164</v>
      </c>
      <c r="G6" s="165"/>
      <c r="H6" s="165"/>
      <c r="I6" s="166">
        <f>F6/F7</f>
        <v>0.45063500309390031</v>
      </c>
      <c r="J6" s="167"/>
      <c r="K6" s="168">
        <v>18086</v>
      </c>
      <c r="L6" s="169"/>
    </row>
    <row r="7" spans="1:18" ht="14.25" customHeight="1" x14ac:dyDescent="0.2">
      <c r="A7" s="148" t="s">
        <v>9</v>
      </c>
      <c r="B7" s="149"/>
      <c r="C7" s="149"/>
      <c r="D7" s="149"/>
      <c r="E7" s="150"/>
      <c r="F7" s="170">
        <f>SUM(F5:H6)</f>
        <v>564013</v>
      </c>
      <c r="G7" s="171"/>
      <c r="H7" s="171"/>
      <c r="I7" s="172">
        <v>1</v>
      </c>
      <c r="J7" s="173"/>
      <c r="K7" s="174">
        <f>SUM(K5:L6)</f>
        <v>27940</v>
      </c>
      <c r="L7" s="175"/>
    </row>
    <row r="8" spans="1:18" ht="14.45" customHeight="1" x14ac:dyDescent="0.2">
      <c r="A8" s="1" t="s">
        <v>10</v>
      </c>
    </row>
    <row r="9" spans="1:18" ht="43.5" customHeight="1" x14ac:dyDescent="0.2">
      <c r="A9" s="176" t="s">
        <v>11</v>
      </c>
      <c r="B9" s="177"/>
      <c r="C9" s="177"/>
      <c r="D9" s="178"/>
      <c r="E9" s="179" t="s">
        <v>72</v>
      </c>
      <c r="F9" s="180"/>
      <c r="G9" s="180"/>
      <c r="H9" s="180"/>
      <c r="I9" s="181"/>
      <c r="J9" s="182"/>
      <c r="K9" s="180"/>
      <c r="L9" s="180"/>
      <c r="M9" s="180"/>
      <c r="N9" s="180"/>
      <c r="O9" s="181"/>
      <c r="P9" s="182"/>
      <c r="Q9" s="180"/>
      <c r="R9" s="2"/>
    </row>
    <row r="10" spans="1:18" ht="14.25" customHeight="1" x14ac:dyDescent="0.2">
      <c r="A10" s="183" t="s">
        <v>12</v>
      </c>
      <c r="B10" s="184"/>
      <c r="C10" s="184"/>
      <c r="D10" s="185"/>
      <c r="E10" s="186">
        <v>40</v>
      </c>
      <c r="F10" s="187"/>
      <c r="G10" s="62"/>
      <c r="H10" s="187">
        <f>E10</f>
        <v>40</v>
      </c>
      <c r="I10" s="188"/>
      <c r="J10" s="56"/>
      <c r="K10" s="57"/>
      <c r="L10" s="57"/>
      <c r="M10" s="57"/>
      <c r="N10" s="57"/>
      <c r="O10" s="58"/>
      <c r="P10" s="189"/>
      <c r="Q10" s="190"/>
      <c r="R10" s="102"/>
    </row>
    <row r="11" spans="1:18" ht="14.25" customHeight="1" x14ac:dyDescent="0.2">
      <c r="A11" s="127" t="s">
        <v>13</v>
      </c>
      <c r="B11" s="128"/>
      <c r="C11" s="128"/>
      <c r="D11" s="129"/>
      <c r="E11" s="130">
        <v>13</v>
      </c>
      <c r="F11" s="131"/>
      <c r="G11" s="61">
        <v>11</v>
      </c>
      <c r="H11" s="131">
        <f>SUM(E11:G11)</f>
        <v>24</v>
      </c>
      <c r="I11" s="132"/>
      <c r="J11" s="55"/>
      <c r="K11" s="45"/>
      <c r="L11" s="45"/>
      <c r="M11" s="45"/>
      <c r="N11" s="45"/>
      <c r="O11" s="46"/>
      <c r="P11" s="154"/>
      <c r="Q11" s="155"/>
      <c r="R11" s="156"/>
    </row>
    <row r="12" spans="1:18" ht="14.25" customHeight="1" x14ac:dyDescent="0.2">
      <c r="A12" s="127" t="s">
        <v>14</v>
      </c>
      <c r="B12" s="128"/>
      <c r="C12" s="128"/>
      <c r="D12" s="129"/>
      <c r="E12" s="130">
        <v>12</v>
      </c>
      <c r="F12" s="131"/>
      <c r="G12" s="61">
        <v>8</v>
      </c>
      <c r="H12" s="131">
        <f t="shared" ref="H12:H18" si="0">SUM(E12:G12)</f>
        <v>20</v>
      </c>
      <c r="I12" s="132"/>
      <c r="J12" s="42"/>
      <c r="K12" s="43"/>
      <c r="L12" s="43"/>
      <c r="M12" s="43"/>
      <c r="N12" s="43"/>
      <c r="O12" s="44"/>
      <c r="P12" s="161"/>
      <c r="Q12" s="162"/>
      <c r="R12" s="163"/>
    </row>
    <row r="13" spans="1:18" ht="14.25" customHeight="1" x14ac:dyDescent="0.2">
      <c r="A13" s="127" t="s">
        <v>69</v>
      </c>
      <c r="B13" s="128"/>
      <c r="C13" s="128"/>
      <c r="D13" s="129"/>
      <c r="E13" s="12">
        <v>9</v>
      </c>
      <c r="F13" s="61"/>
      <c r="G13" s="61">
        <v>1</v>
      </c>
      <c r="H13" s="131">
        <f t="shared" si="0"/>
        <v>10</v>
      </c>
      <c r="I13" s="132"/>
      <c r="J13" s="42"/>
      <c r="K13" s="43"/>
      <c r="L13" s="43"/>
      <c r="M13" s="43"/>
      <c r="N13" s="43"/>
      <c r="O13" s="44"/>
      <c r="P13" s="161"/>
      <c r="Q13" s="162"/>
      <c r="R13" s="163"/>
    </row>
    <row r="14" spans="1:18" ht="14.25" customHeight="1" x14ac:dyDescent="0.2">
      <c r="A14" s="127" t="s">
        <v>15</v>
      </c>
      <c r="B14" s="128"/>
      <c r="C14" s="128"/>
      <c r="D14" s="129"/>
      <c r="E14" s="130">
        <v>45</v>
      </c>
      <c r="F14" s="131"/>
      <c r="G14" s="61">
        <v>19</v>
      </c>
      <c r="H14" s="131">
        <f t="shared" si="0"/>
        <v>64</v>
      </c>
      <c r="I14" s="132"/>
      <c r="J14" s="42"/>
      <c r="K14" s="43"/>
      <c r="L14" s="43"/>
      <c r="M14" s="43"/>
      <c r="N14" s="43"/>
      <c r="O14" s="44"/>
      <c r="P14" s="161"/>
      <c r="Q14" s="162"/>
      <c r="R14" s="163"/>
    </row>
    <row r="15" spans="1:18" ht="14.25" customHeight="1" x14ac:dyDescent="0.2">
      <c r="A15" s="127" t="s">
        <v>16</v>
      </c>
      <c r="B15" s="128"/>
      <c r="C15" s="128"/>
      <c r="D15" s="129"/>
      <c r="E15" s="157"/>
      <c r="F15" s="158"/>
      <c r="G15" s="61">
        <v>15</v>
      </c>
      <c r="H15" s="131">
        <f t="shared" si="0"/>
        <v>15</v>
      </c>
      <c r="I15" s="132"/>
      <c r="J15" s="55"/>
      <c r="K15" s="45"/>
      <c r="L15" s="45"/>
      <c r="M15" s="45"/>
      <c r="N15" s="45"/>
      <c r="O15" s="46"/>
      <c r="P15" s="101"/>
      <c r="Q15" s="155"/>
      <c r="R15" s="156"/>
    </row>
    <row r="16" spans="1:18" ht="14.25" customHeight="1" x14ac:dyDescent="0.2">
      <c r="A16" s="127" t="s">
        <v>70</v>
      </c>
      <c r="B16" s="128"/>
      <c r="C16" s="128"/>
      <c r="D16" s="129"/>
      <c r="E16" s="159">
        <v>6</v>
      </c>
      <c r="F16" s="160"/>
      <c r="G16" s="61">
        <v>1</v>
      </c>
      <c r="H16" s="131">
        <f t="shared" si="0"/>
        <v>7</v>
      </c>
      <c r="I16" s="132"/>
      <c r="J16" s="55"/>
      <c r="K16" s="45"/>
      <c r="L16" s="45"/>
      <c r="M16" s="45"/>
      <c r="N16" s="45"/>
      <c r="O16" s="46"/>
      <c r="P16" s="101"/>
      <c r="Q16" s="14"/>
      <c r="R16" s="15"/>
    </row>
    <row r="17" spans="1:18" ht="14.25" customHeight="1" x14ac:dyDescent="0.2">
      <c r="A17" s="127" t="s">
        <v>17</v>
      </c>
      <c r="B17" s="128"/>
      <c r="C17" s="128"/>
      <c r="D17" s="129"/>
      <c r="E17" s="157"/>
      <c r="F17" s="158"/>
      <c r="G17" s="61">
        <v>13</v>
      </c>
      <c r="H17" s="131">
        <f t="shared" si="0"/>
        <v>13</v>
      </c>
      <c r="I17" s="132"/>
      <c r="J17" s="55"/>
      <c r="K17" s="45"/>
      <c r="L17" s="45"/>
      <c r="M17" s="45"/>
      <c r="N17" s="45"/>
      <c r="O17" s="46"/>
      <c r="P17" s="101"/>
      <c r="Q17" s="155"/>
      <c r="R17" s="156"/>
    </row>
    <row r="18" spans="1:18" ht="14.25" customHeight="1" x14ac:dyDescent="0.2">
      <c r="A18" s="127" t="s">
        <v>18</v>
      </c>
      <c r="B18" s="128"/>
      <c r="C18" s="128"/>
      <c r="D18" s="129"/>
      <c r="E18" s="130">
        <v>17</v>
      </c>
      <c r="F18" s="131"/>
      <c r="G18" s="63">
        <v>16</v>
      </c>
      <c r="H18" s="131">
        <f t="shared" si="0"/>
        <v>33</v>
      </c>
      <c r="I18" s="132"/>
      <c r="J18" s="50"/>
      <c r="K18" s="51"/>
      <c r="L18" s="45"/>
      <c r="M18" s="45"/>
      <c r="N18" s="45"/>
      <c r="O18" s="46"/>
      <c r="P18" s="133"/>
      <c r="Q18" s="134"/>
      <c r="R18" s="135"/>
    </row>
    <row r="19" spans="1:18" ht="14.25" customHeight="1" x14ac:dyDescent="0.2">
      <c r="A19" s="139" t="s">
        <v>19</v>
      </c>
      <c r="B19" s="140"/>
      <c r="C19" s="140"/>
      <c r="D19" s="141"/>
      <c r="E19" s="142">
        <f>SUM(E10:F18)</f>
        <v>142</v>
      </c>
      <c r="F19" s="143"/>
      <c r="G19" s="64">
        <f>SUM(G11:G18)</f>
        <v>84</v>
      </c>
      <c r="H19" s="143">
        <f>SUM(E19:G19)</f>
        <v>226</v>
      </c>
      <c r="I19" s="144"/>
      <c r="J19" s="52"/>
      <c r="K19" s="53"/>
      <c r="L19" s="45"/>
      <c r="M19" s="45"/>
      <c r="N19" s="53"/>
      <c r="O19" s="54"/>
      <c r="P19" s="133"/>
      <c r="Q19" s="134"/>
      <c r="R19" s="135"/>
    </row>
    <row r="20" spans="1:18" ht="14.25" customHeight="1" x14ac:dyDescent="0.2">
      <c r="A20" s="139" t="s">
        <v>20</v>
      </c>
      <c r="B20" s="140"/>
      <c r="C20" s="140"/>
      <c r="D20" s="141"/>
      <c r="E20" s="145">
        <f>(E19/H19)</f>
        <v>0.62831858407079644</v>
      </c>
      <c r="F20" s="146"/>
      <c r="G20" s="65">
        <f>G19/H19</f>
        <v>0.37168141592920356</v>
      </c>
      <c r="H20" s="146">
        <v>1</v>
      </c>
      <c r="I20" s="147"/>
      <c r="J20" s="55"/>
      <c r="K20" s="45"/>
      <c r="L20" s="45"/>
      <c r="M20" s="45"/>
      <c r="N20" s="45"/>
      <c r="O20" s="46"/>
      <c r="P20" s="133"/>
      <c r="Q20" s="134"/>
      <c r="R20" s="135"/>
    </row>
    <row r="21" spans="1:18" ht="14.25" customHeight="1" x14ac:dyDescent="0.2">
      <c r="A21" s="148" t="s">
        <v>21</v>
      </c>
      <c r="B21" s="149"/>
      <c r="C21" s="149"/>
      <c r="D21" s="150"/>
      <c r="E21" s="151">
        <v>142</v>
      </c>
      <c r="F21" s="152"/>
      <c r="G21" s="66">
        <v>83</v>
      </c>
      <c r="H21" s="152">
        <f>SUM(E21:G21)</f>
        <v>225</v>
      </c>
      <c r="I21" s="153"/>
      <c r="J21" s="47"/>
      <c r="K21" s="48"/>
      <c r="L21" s="48"/>
      <c r="M21" s="48"/>
      <c r="N21" s="48"/>
      <c r="O21" s="49"/>
      <c r="P21" s="136"/>
      <c r="Q21" s="137"/>
      <c r="R21" s="138"/>
    </row>
    <row r="22" spans="1:18" ht="12.75" customHeight="1" x14ac:dyDescent="0.2">
      <c r="A22" s="16"/>
    </row>
  </sheetData>
  <mergeCells count="64">
    <mergeCell ref="K4:L4"/>
    <mergeCell ref="A5:E5"/>
    <mergeCell ref="F5:H5"/>
    <mergeCell ref="I5:J5"/>
    <mergeCell ref="K5:L5"/>
    <mergeCell ref="A2:C2"/>
    <mergeCell ref="D2:G2"/>
    <mergeCell ref="A3:C3"/>
    <mergeCell ref="D3:G3"/>
    <mergeCell ref="A4:E4"/>
    <mergeCell ref="F4:J4"/>
    <mergeCell ref="A9:D9"/>
    <mergeCell ref="E9:I9"/>
    <mergeCell ref="J9:O9"/>
    <mergeCell ref="P9:Q9"/>
    <mergeCell ref="A10:D10"/>
    <mergeCell ref="E10:F10"/>
    <mergeCell ref="H10:I10"/>
    <mergeCell ref="P10:Q10"/>
    <mergeCell ref="A6:E6"/>
    <mergeCell ref="F6:H6"/>
    <mergeCell ref="I6:J6"/>
    <mergeCell ref="K6:L6"/>
    <mergeCell ref="A7:E7"/>
    <mergeCell ref="F7:H7"/>
    <mergeCell ref="I7:J7"/>
    <mergeCell ref="K7:L7"/>
    <mergeCell ref="A12:D12"/>
    <mergeCell ref="E12:F12"/>
    <mergeCell ref="H12:I12"/>
    <mergeCell ref="P12:R14"/>
    <mergeCell ref="A14:D14"/>
    <mergeCell ref="E14:F14"/>
    <mergeCell ref="H14:I14"/>
    <mergeCell ref="A13:D13"/>
    <mergeCell ref="A11:D11"/>
    <mergeCell ref="E11:F11"/>
    <mergeCell ref="H11:I11"/>
    <mergeCell ref="P11:R11"/>
    <mergeCell ref="Q17:R17"/>
    <mergeCell ref="A17:D17"/>
    <mergeCell ref="E17:F17"/>
    <mergeCell ref="H17:I17"/>
    <mergeCell ref="A16:D16"/>
    <mergeCell ref="E16:F16"/>
    <mergeCell ref="A15:D15"/>
    <mergeCell ref="E15:F15"/>
    <mergeCell ref="H15:I15"/>
    <mergeCell ref="H13:I13"/>
    <mergeCell ref="H16:I16"/>
    <mergeCell ref="Q15:R15"/>
    <mergeCell ref="A18:D18"/>
    <mergeCell ref="E18:F18"/>
    <mergeCell ref="H18:I18"/>
    <mergeCell ref="P18:R21"/>
    <mergeCell ref="A19:D19"/>
    <mergeCell ref="E19:F19"/>
    <mergeCell ref="H19:I19"/>
    <mergeCell ref="A20:D20"/>
    <mergeCell ref="E20:F20"/>
    <mergeCell ref="H20:I20"/>
    <mergeCell ref="A21:D21"/>
    <mergeCell ref="E21:F21"/>
    <mergeCell ref="H21:I21"/>
  </mergeCells>
  <pageMargins left="0.7" right="0.7" top="0.75" bottom="0.75" header="0.3" footer="0.3"/>
  <pageSetup scale="8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35"/>
  <sheetViews>
    <sheetView topLeftCell="A9" workbookViewId="0">
      <selection activeCell="J31" sqref="J31"/>
    </sheetView>
  </sheetViews>
  <sheetFormatPr defaultRowHeight="12.75" x14ac:dyDescent="0.2"/>
  <cols>
    <col min="1" max="1" width="11.83203125" customWidth="1"/>
    <col min="2" max="2" width="2.1640625" customWidth="1"/>
    <col min="3" max="3" width="14.83203125" customWidth="1"/>
    <col min="4" max="4" width="3.5" customWidth="1"/>
    <col min="5" max="6" width="14.33203125" customWidth="1"/>
    <col min="7" max="7" width="16" customWidth="1"/>
    <col min="8" max="8" width="2.6640625" customWidth="1"/>
    <col min="9" max="9" width="10.33203125" customWidth="1"/>
    <col min="10" max="10" width="14.1640625" customWidth="1"/>
    <col min="11" max="11" width="14" customWidth="1"/>
    <col min="12" max="12" width="15.5" customWidth="1"/>
    <col min="13" max="13" width="11.83203125" customWidth="1"/>
    <col min="14" max="14" width="12.1640625" customWidth="1"/>
  </cols>
  <sheetData>
    <row r="1" spans="1:14" ht="14.45" customHeight="1" x14ac:dyDescent="0.2">
      <c r="A1" s="1" t="s">
        <v>22</v>
      </c>
    </row>
    <row r="2" spans="1:14" ht="43.5" customHeight="1" x14ac:dyDescent="0.3">
      <c r="A2" s="232" t="s">
        <v>11</v>
      </c>
      <c r="B2" s="233"/>
      <c r="C2" s="233"/>
      <c r="D2" s="234"/>
      <c r="E2" s="75" t="s">
        <v>74</v>
      </c>
      <c r="F2" s="235" t="s">
        <v>73</v>
      </c>
      <c r="G2" s="181"/>
      <c r="H2" s="236" t="s">
        <v>23</v>
      </c>
      <c r="I2" s="237"/>
      <c r="J2" s="180" t="s">
        <v>24</v>
      </c>
      <c r="K2" s="181"/>
      <c r="L2" s="182" t="s">
        <v>25</v>
      </c>
      <c r="M2" s="180"/>
      <c r="N2" s="181"/>
    </row>
    <row r="3" spans="1:14" ht="14.25" customHeight="1" x14ac:dyDescent="0.2">
      <c r="A3" s="183" t="s">
        <v>12</v>
      </c>
      <c r="B3" s="184"/>
      <c r="C3" s="184"/>
      <c r="D3" s="185"/>
      <c r="E3" s="76">
        <v>196296</v>
      </c>
      <c r="F3" s="10"/>
      <c r="G3" s="70">
        <f>SUM(E3:F3)</f>
        <v>196296</v>
      </c>
      <c r="H3" s="230">
        <v>196296</v>
      </c>
      <c r="I3" s="231"/>
      <c r="J3" s="10"/>
      <c r="K3" s="104">
        <f>H3+J3</f>
        <v>196296</v>
      </c>
      <c r="L3" s="59" t="s">
        <v>71</v>
      </c>
      <c r="M3" s="10"/>
      <c r="N3" s="3" t="s">
        <v>27</v>
      </c>
    </row>
    <row r="4" spans="1:14" ht="14.25" customHeight="1" x14ac:dyDescent="0.2">
      <c r="A4" s="127" t="s">
        <v>13</v>
      </c>
      <c r="B4" s="128"/>
      <c r="C4" s="128"/>
      <c r="D4" s="129"/>
      <c r="E4" s="76">
        <v>205344</v>
      </c>
      <c r="F4" s="67">
        <v>157703</v>
      </c>
      <c r="G4" s="70">
        <f t="shared" ref="G4:G11" si="0">SUM(E4:F4)</f>
        <v>363047</v>
      </c>
      <c r="H4" s="212">
        <v>205344</v>
      </c>
      <c r="I4" s="213"/>
      <c r="J4" s="67">
        <v>157703</v>
      </c>
      <c r="K4" s="105">
        <f t="shared" ref="K4:K11" si="1">H4+J4</f>
        <v>363047</v>
      </c>
      <c r="L4" s="5" t="s">
        <v>26</v>
      </c>
      <c r="M4" s="6" t="s">
        <v>27</v>
      </c>
      <c r="N4" s="7" t="s">
        <v>27</v>
      </c>
    </row>
    <row r="5" spans="1:14" ht="14.25" customHeight="1" x14ac:dyDescent="0.2">
      <c r="A5" s="127" t="s">
        <v>14</v>
      </c>
      <c r="B5" s="128"/>
      <c r="C5" s="128"/>
      <c r="D5" s="129"/>
      <c r="E5" s="76">
        <v>75361</v>
      </c>
      <c r="F5" s="67">
        <v>61558</v>
      </c>
      <c r="G5" s="70">
        <f t="shared" si="0"/>
        <v>136919</v>
      </c>
      <c r="H5" s="212">
        <v>75361</v>
      </c>
      <c r="I5" s="213"/>
      <c r="J5" s="67">
        <v>61588</v>
      </c>
      <c r="K5" s="105">
        <f t="shared" si="1"/>
        <v>136949</v>
      </c>
      <c r="L5" s="5" t="s">
        <v>26</v>
      </c>
      <c r="M5" s="6" t="s">
        <v>27</v>
      </c>
      <c r="N5" s="7" t="s">
        <v>27</v>
      </c>
    </row>
    <row r="6" spans="1:14" ht="14.25" customHeight="1" x14ac:dyDescent="0.2">
      <c r="A6" s="127" t="s">
        <v>69</v>
      </c>
      <c r="B6" s="128"/>
      <c r="C6" s="128"/>
      <c r="D6" s="129"/>
      <c r="E6" s="76">
        <v>42061</v>
      </c>
      <c r="F6" s="67">
        <v>22689</v>
      </c>
      <c r="G6" s="70">
        <f t="shared" si="0"/>
        <v>64750</v>
      </c>
      <c r="H6" s="212">
        <v>42061</v>
      </c>
      <c r="I6" s="213"/>
      <c r="J6" s="67">
        <v>22689</v>
      </c>
      <c r="K6" s="71">
        <f t="shared" si="1"/>
        <v>64750</v>
      </c>
      <c r="L6" s="5" t="s">
        <v>26</v>
      </c>
      <c r="M6" s="5" t="s">
        <v>26</v>
      </c>
      <c r="N6" s="5" t="s">
        <v>26</v>
      </c>
    </row>
    <row r="7" spans="1:14" ht="14.25" customHeight="1" x14ac:dyDescent="0.2">
      <c r="A7" s="127" t="s">
        <v>15</v>
      </c>
      <c r="B7" s="128"/>
      <c r="C7" s="128"/>
      <c r="D7" s="129"/>
      <c r="E7" s="76">
        <v>325075</v>
      </c>
      <c r="F7" s="67">
        <v>193564</v>
      </c>
      <c r="G7" s="70">
        <f t="shared" si="0"/>
        <v>518639</v>
      </c>
      <c r="H7" s="212">
        <v>325075</v>
      </c>
      <c r="I7" s="213"/>
      <c r="J7" s="67">
        <v>193564</v>
      </c>
      <c r="K7" s="104">
        <f t="shared" si="1"/>
        <v>518639</v>
      </c>
      <c r="L7" s="5" t="s">
        <v>26</v>
      </c>
      <c r="M7" s="6" t="s">
        <v>27</v>
      </c>
      <c r="N7" s="7" t="s">
        <v>27</v>
      </c>
    </row>
    <row r="8" spans="1:14" ht="14.25" customHeight="1" x14ac:dyDescent="0.2">
      <c r="A8" s="127" t="s">
        <v>16</v>
      </c>
      <c r="B8" s="128"/>
      <c r="C8" s="128"/>
      <c r="D8" s="129"/>
      <c r="E8" s="99"/>
      <c r="F8" s="67">
        <v>173133</v>
      </c>
      <c r="G8" s="70">
        <f t="shared" si="0"/>
        <v>173133</v>
      </c>
      <c r="H8" s="157"/>
      <c r="I8" s="158"/>
      <c r="J8" s="67">
        <v>173133</v>
      </c>
      <c r="K8" s="105">
        <f t="shared" si="1"/>
        <v>173133</v>
      </c>
      <c r="L8" s="17"/>
      <c r="M8" s="6" t="s">
        <v>27</v>
      </c>
      <c r="N8" s="7" t="s">
        <v>27</v>
      </c>
    </row>
    <row r="9" spans="1:14" ht="14.25" customHeight="1" x14ac:dyDescent="0.2">
      <c r="A9" s="127" t="s">
        <v>70</v>
      </c>
      <c r="B9" s="128"/>
      <c r="C9" s="128"/>
      <c r="D9" s="129"/>
      <c r="E9" s="76">
        <v>57715</v>
      </c>
      <c r="F9" s="67">
        <v>35059</v>
      </c>
      <c r="G9" s="70">
        <f t="shared" si="0"/>
        <v>92774</v>
      </c>
      <c r="H9" s="229">
        <v>57715</v>
      </c>
      <c r="I9" s="160"/>
      <c r="J9" s="67">
        <v>35059</v>
      </c>
      <c r="K9" s="105">
        <f t="shared" si="1"/>
        <v>92774</v>
      </c>
      <c r="L9" s="5" t="s">
        <v>26</v>
      </c>
      <c r="M9" s="5" t="s">
        <v>26</v>
      </c>
      <c r="N9" s="5" t="s">
        <v>26</v>
      </c>
    </row>
    <row r="10" spans="1:14" ht="14.25" customHeight="1" x14ac:dyDescent="0.2">
      <c r="A10" s="127" t="s">
        <v>17</v>
      </c>
      <c r="B10" s="128"/>
      <c r="C10" s="128"/>
      <c r="D10" s="129"/>
      <c r="E10" s="99"/>
      <c r="F10" s="67">
        <v>97562</v>
      </c>
      <c r="G10" s="70">
        <f t="shared" si="0"/>
        <v>97562</v>
      </c>
      <c r="H10" s="157"/>
      <c r="I10" s="158"/>
      <c r="J10" s="67">
        <v>97562</v>
      </c>
      <c r="K10" s="105">
        <f t="shared" si="1"/>
        <v>97562</v>
      </c>
      <c r="L10" s="17"/>
      <c r="M10" s="6" t="s">
        <v>27</v>
      </c>
      <c r="N10" s="7" t="s">
        <v>27</v>
      </c>
    </row>
    <row r="11" spans="1:14" ht="14.25" customHeight="1" x14ac:dyDescent="0.2">
      <c r="A11" s="127" t="s">
        <v>18</v>
      </c>
      <c r="B11" s="128"/>
      <c r="C11" s="128"/>
      <c r="D11" s="129"/>
      <c r="E11" s="76">
        <v>121822</v>
      </c>
      <c r="F11" s="125">
        <v>98502</v>
      </c>
      <c r="G11" s="70">
        <f t="shared" si="0"/>
        <v>220324</v>
      </c>
      <c r="H11" s="212">
        <v>121822</v>
      </c>
      <c r="I11" s="213"/>
      <c r="J11" s="125">
        <v>98502</v>
      </c>
      <c r="K11" s="105">
        <f t="shared" si="1"/>
        <v>220324</v>
      </c>
      <c r="L11" s="5" t="s">
        <v>26</v>
      </c>
      <c r="M11" s="16"/>
      <c r="N11" s="7" t="s">
        <v>27</v>
      </c>
    </row>
    <row r="12" spans="1:14" ht="14.25" customHeight="1" x14ac:dyDescent="0.2">
      <c r="A12" s="139" t="s">
        <v>28</v>
      </c>
      <c r="B12" s="140"/>
      <c r="C12" s="140"/>
      <c r="D12" s="141"/>
      <c r="E12" s="79">
        <f>SUM(E3:E11)</f>
        <v>1023674</v>
      </c>
      <c r="F12" s="68">
        <f>SUM(F4:F11)</f>
        <v>839770</v>
      </c>
      <c r="G12" s="72">
        <f>SUM(G3:G11)</f>
        <v>1863444</v>
      </c>
      <c r="H12" s="227">
        <f>SUM(H3:I11)</f>
        <v>1023674</v>
      </c>
      <c r="I12" s="228"/>
      <c r="J12" s="68">
        <f>SUM(J4:J11)</f>
        <v>839800</v>
      </c>
      <c r="K12" s="72">
        <f>H12+J12</f>
        <v>1863474</v>
      </c>
      <c r="L12" s="18" t="s">
        <v>29</v>
      </c>
      <c r="M12" s="19" t="s">
        <v>30</v>
      </c>
      <c r="N12" s="20" t="s">
        <v>30</v>
      </c>
    </row>
    <row r="13" spans="1:14" ht="14.25" customHeight="1" x14ac:dyDescent="0.2">
      <c r="A13" s="127" t="s">
        <v>31</v>
      </c>
      <c r="B13" s="128"/>
      <c r="C13" s="128"/>
      <c r="D13" s="129"/>
      <c r="E13" s="221"/>
      <c r="F13" s="222"/>
      <c r="G13" s="72"/>
      <c r="H13" s="221"/>
      <c r="I13" s="222"/>
      <c r="J13" s="222"/>
      <c r="K13" s="72"/>
      <c r="L13" s="221"/>
      <c r="M13" s="222"/>
      <c r="N13" s="20" t="s">
        <v>30</v>
      </c>
    </row>
    <row r="14" spans="1:14" ht="14.25" customHeight="1" x14ac:dyDescent="0.2">
      <c r="A14" s="148" t="s">
        <v>32</v>
      </c>
      <c r="B14" s="149"/>
      <c r="C14" s="149"/>
      <c r="D14" s="150"/>
      <c r="E14" s="223"/>
      <c r="F14" s="224"/>
      <c r="G14" s="73">
        <f>SUM(G12:G13)</f>
        <v>1863444</v>
      </c>
      <c r="H14" s="223"/>
      <c r="I14" s="224"/>
      <c r="J14" s="224"/>
      <c r="K14" s="73">
        <f>K12+K13</f>
        <v>1863474</v>
      </c>
      <c r="L14" s="223"/>
      <c r="M14" s="224"/>
      <c r="N14" s="9" t="s">
        <v>30</v>
      </c>
    </row>
    <row r="15" spans="1:14" ht="28.5" customHeight="1" x14ac:dyDescent="0.2">
      <c r="A15" s="214" t="s">
        <v>33</v>
      </c>
      <c r="B15" s="215"/>
      <c r="C15" s="215"/>
      <c r="D15" s="216"/>
      <c r="E15" s="80">
        <f>E12-E4</f>
        <v>818330</v>
      </c>
      <c r="F15" s="69">
        <f>F12-F4</f>
        <v>682067</v>
      </c>
      <c r="G15" s="74">
        <f>SUM(E15:F15)</f>
        <v>1500397</v>
      </c>
      <c r="H15" s="225">
        <f>H12-H4</f>
        <v>818330</v>
      </c>
      <c r="I15" s="226"/>
      <c r="J15" s="69">
        <f>J12-J4</f>
        <v>682097</v>
      </c>
      <c r="K15" s="74">
        <f>SUM(H15:J15)</f>
        <v>1500427</v>
      </c>
      <c r="L15" s="22" t="s">
        <v>34</v>
      </c>
      <c r="M15" s="23" t="s">
        <v>35</v>
      </c>
      <c r="N15" s="24" t="s">
        <v>35</v>
      </c>
    </row>
    <row r="16" spans="1:14" ht="12.75" customHeight="1" x14ac:dyDescent="0.2">
      <c r="A16" s="211"/>
      <c r="B16" s="211"/>
    </row>
    <row r="17" spans="1:14" ht="12.75" customHeight="1" x14ac:dyDescent="0.2">
      <c r="A17" s="211"/>
      <c r="B17" s="211"/>
    </row>
    <row r="18" spans="1:14" ht="12.75" customHeight="1" x14ac:dyDescent="0.2">
      <c r="A18" s="16"/>
    </row>
    <row r="19" spans="1:14" ht="14.45" customHeight="1" x14ac:dyDescent="0.2">
      <c r="A19" s="1" t="s">
        <v>36</v>
      </c>
    </row>
    <row r="20" spans="1:14" ht="14.45" customHeight="1" x14ac:dyDescent="0.2">
      <c r="A20" s="1" t="s">
        <v>37</v>
      </c>
    </row>
    <row r="21" spans="1:14" ht="45.75" customHeight="1" x14ac:dyDescent="0.2">
      <c r="A21" s="176" t="s">
        <v>11</v>
      </c>
      <c r="B21" s="177"/>
      <c r="C21" s="177"/>
      <c r="D21" s="178"/>
      <c r="E21" s="179" t="s">
        <v>75</v>
      </c>
      <c r="F21" s="180"/>
      <c r="G21" s="181"/>
      <c r="H21" s="179" t="s">
        <v>83</v>
      </c>
      <c r="I21" s="180"/>
      <c r="J21" s="180"/>
      <c r="K21" s="219"/>
      <c r="L21" s="220" t="s">
        <v>76</v>
      </c>
      <c r="M21" s="180"/>
      <c r="N21" s="181"/>
    </row>
    <row r="22" spans="1:14" ht="14.25" customHeight="1" x14ac:dyDescent="0.2">
      <c r="A22" s="183" t="s">
        <v>12</v>
      </c>
      <c r="B22" s="184"/>
      <c r="C22" s="184"/>
      <c r="D22" s="185"/>
      <c r="E22" s="76">
        <v>69213</v>
      </c>
      <c r="F22" s="62"/>
      <c r="G22" s="70">
        <f>E22+F22</f>
        <v>69213</v>
      </c>
      <c r="H22" s="186">
        <v>40</v>
      </c>
      <c r="I22" s="187"/>
      <c r="J22" s="62"/>
      <c r="K22" s="103">
        <f>SUM(H22:J22)</f>
        <v>40</v>
      </c>
      <c r="L22" s="67">
        <f>G22/K22</f>
        <v>1730.325</v>
      </c>
      <c r="M22" s="62"/>
      <c r="N22" s="70">
        <f>G22/K22</f>
        <v>1730.325</v>
      </c>
    </row>
    <row r="23" spans="1:14" ht="14.25" customHeight="1" x14ac:dyDescent="0.2">
      <c r="A23" s="127" t="s">
        <v>13</v>
      </c>
      <c r="B23" s="128"/>
      <c r="C23" s="128"/>
      <c r="D23" s="129"/>
      <c r="E23" s="77">
        <v>67634</v>
      </c>
      <c r="F23" s="67">
        <v>44218</v>
      </c>
      <c r="G23" s="70">
        <f t="shared" ref="G23:G30" si="2">E23+F23</f>
        <v>111852</v>
      </c>
      <c r="H23" s="130">
        <v>13</v>
      </c>
      <c r="I23" s="131"/>
      <c r="J23" s="61">
        <v>11</v>
      </c>
      <c r="K23" s="103">
        <f>SUM(H23:J23)</f>
        <v>24</v>
      </c>
      <c r="L23" s="67">
        <f>E23/H23</f>
        <v>5202.6153846153848</v>
      </c>
      <c r="M23" s="67">
        <f>F23/J23</f>
        <v>4019.818181818182</v>
      </c>
      <c r="N23" s="70">
        <f t="shared" ref="N23:N30" si="3">G23/K23</f>
        <v>4660.5</v>
      </c>
    </row>
    <row r="24" spans="1:14" ht="14.25" customHeight="1" x14ac:dyDescent="0.2">
      <c r="A24" s="127" t="s">
        <v>14</v>
      </c>
      <c r="B24" s="128"/>
      <c r="C24" s="128"/>
      <c r="D24" s="129"/>
      <c r="E24" s="77">
        <v>28042</v>
      </c>
      <c r="F24" s="67">
        <v>18695</v>
      </c>
      <c r="G24" s="70">
        <f t="shared" si="2"/>
        <v>46737</v>
      </c>
      <c r="H24" s="130">
        <v>12</v>
      </c>
      <c r="I24" s="131"/>
      <c r="J24" s="61">
        <v>8</v>
      </c>
      <c r="K24" s="103">
        <f t="shared" ref="K24:K30" si="4">SUM(H24:J24)</f>
        <v>20</v>
      </c>
      <c r="L24" s="67">
        <f>E24/H24</f>
        <v>2336.8333333333335</v>
      </c>
      <c r="M24" s="67">
        <f>F24/J24</f>
        <v>2336.875</v>
      </c>
      <c r="N24" s="70">
        <f t="shared" si="3"/>
        <v>2336.85</v>
      </c>
    </row>
    <row r="25" spans="1:14" ht="14.25" customHeight="1" x14ac:dyDescent="0.2">
      <c r="A25" s="127" t="s">
        <v>69</v>
      </c>
      <c r="B25" s="128"/>
      <c r="C25" s="128"/>
      <c r="D25" s="129"/>
      <c r="E25" s="77">
        <v>18981</v>
      </c>
      <c r="F25" s="67">
        <v>2109</v>
      </c>
      <c r="G25" s="70">
        <f t="shared" si="2"/>
        <v>21090</v>
      </c>
      <c r="H25" s="130">
        <v>9</v>
      </c>
      <c r="I25" s="131"/>
      <c r="J25" s="61">
        <v>1</v>
      </c>
      <c r="K25" s="103">
        <f t="shared" si="4"/>
        <v>10</v>
      </c>
      <c r="L25" s="67">
        <f>E25/H25</f>
        <v>2109</v>
      </c>
      <c r="M25" s="67">
        <f>F25/J25</f>
        <v>2109</v>
      </c>
      <c r="N25" s="70">
        <f t="shared" si="3"/>
        <v>2109</v>
      </c>
    </row>
    <row r="26" spans="1:14" ht="14.25" customHeight="1" x14ac:dyDescent="0.2">
      <c r="A26" s="127" t="s">
        <v>15</v>
      </c>
      <c r="B26" s="128"/>
      <c r="C26" s="128"/>
      <c r="D26" s="129"/>
      <c r="E26" s="77">
        <v>154098</v>
      </c>
      <c r="F26" s="67">
        <v>71982</v>
      </c>
      <c r="G26" s="70">
        <f t="shared" si="2"/>
        <v>226080</v>
      </c>
      <c r="H26" s="130">
        <v>45</v>
      </c>
      <c r="I26" s="131"/>
      <c r="J26" s="61">
        <v>19</v>
      </c>
      <c r="K26" s="103">
        <f t="shared" si="4"/>
        <v>64</v>
      </c>
      <c r="L26" s="67">
        <f>E26/H26</f>
        <v>3424.4</v>
      </c>
      <c r="M26" s="67">
        <f>F26/J26</f>
        <v>3788.5263157894738</v>
      </c>
      <c r="N26" s="70">
        <f t="shared" si="3"/>
        <v>3532.5</v>
      </c>
    </row>
    <row r="27" spans="1:14" ht="14.25" customHeight="1" x14ac:dyDescent="0.2">
      <c r="A27" s="127" t="s">
        <v>16</v>
      </c>
      <c r="B27" s="128"/>
      <c r="C27" s="128"/>
      <c r="D27" s="129"/>
      <c r="E27" s="78"/>
      <c r="F27" s="67">
        <v>65927</v>
      </c>
      <c r="G27" s="70">
        <f t="shared" si="2"/>
        <v>65927</v>
      </c>
      <c r="H27" s="157"/>
      <c r="I27" s="158"/>
      <c r="J27" s="61">
        <v>15</v>
      </c>
      <c r="K27" s="103">
        <f t="shared" si="4"/>
        <v>15</v>
      </c>
      <c r="L27" s="100"/>
      <c r="M27" s="67">
        <f t="shared" ref="M27:M30" si="5">F27/J27</f>
        <v>4395.1333333333332</v>
      </c>
      <c r="N27" s="70">
        <f t="shared" si="3"/>
        <v>4395.1333333333332</v>
      </c>
    </row>
    <row r="28" spans="1:14" ht="14.25" customHeight="1" x14ac:dyDescent="0.2">
      <c r="A28" s="127" t="s">
        <v>70</v>
      </c>
      <c r="B28" s="128"/>
      <c r="C28" s="128"/>
      <c r="D28" s="129"/>
      <c r="E28" s="77">
        <v>13060</v>
      </c>
      <c r="F28" s="67">
        <v>2176</v>
      </c>
      <c r="G28" s="70">
        <f t="shared" si="2"/>
        <v>15236</v>
      </c>
      <c r="H28" s="130">
        <v>6</v>
      </c>
      <c r="I28" s="131"/>
      <c r="J28" s="61">
        <v>1</v>
      </c>
      <c r="K28" s="103">
        <f t="shared" si="4"/>
        <v>7</v>
      </c>
      <c r="L28" s="67">
        <f>E28/H28</f>
        <v>2176.6666666666665</v>
      </c>
      <c r="M28" s="67">
        <f>F28/J28</f>
        <v>2176</v>
      </c>
      <c r="N28" s="70">
        <f t="shared" si="3"/>
        <v>2176.5714285714284</v>
      </c>
    </row>
    <row r="29" spans="1:14" ht="14.25" customHeight="1" x14ac:dyDescent="0.2">
      <c r="A29" s="127" t="s">
        <v>17</v>
      </c>
      <c r="B29" s="128"/>
      <c r="C29" s="128"/>
      <c r="D29" s="129"/>
      <c r="E29" s="78"/>
      <c r="F29" s="67">
        <v>36538</v>
      </c>
      <c r="G29" s="70">
        <f t="shared" si="2"/>
        <v>36538</v>
      </c>
      <c r="H29" s="157"/>
      <c r="I29" s="158"/>
      <c r="J29" s="61">
        <v>13</v>
      </c>
      <c r="K29" s="103">
        <f t="shared" si="4"/>
        <v>13</v>
      </c>
      <c r="L29" s="100"/>
      <c r="M29" s="67">
        <f t="shared" si="5"/>
        <v>2810.6153846153848</v>
      </c>
      <c r="N29" s="70">
        <f t="shared" si="3"/>
        <v>2810.6153846153848</v>
      </c>
    </row>
    <row r="30" spans="1:14" ht="14.25" customHeight="1" x14ac:dyDescent="0.2">
      <c r="A30" s="127" t="s">
        <v>18</v>
      </c>
      <c r="B30" s="128"/>
      <c r="C30" s="128"/>
      <c r="D30" s="129"/>
      <c r="E30" s="77">
        <v>25595</v>
      </c>
      <c r="F30" s="93">
        <v>33139</v>
      </c>
      <c r="G30" s="104">
        <f t="shared" si="2"/>
        <v>58734</v>
      </c>
      <c r="H30" s="130">
        <v>17</v>
      </c>
      <c r="I30" s="131"/>
      <c r="J30" s="126">
        <v>17</v>
      </c>
      <c r="K30" s="103">
        <f t="shared" si="4"/>
        <v>34</v>
      </c>
      <c r="L30" s="67">
        <f>E30/H30</f>
        <v>1505.5882352941176</v>
      </c>
      <c r="M30" s="67">
        <f t="shared" si="5"/>
        <v>1949.3529411764705</v>
      </c>
      <c r="N30" s="104">
        <f t="shared" si="3"/>
        <v>1727.4705882352941</v>
      </c>
    </row>
    <row r="31" spans="1:14" ht="14.25" customHeight="1" x14ac:dyDescent="0.2">
      <c r="A31" s="148" t="s">
        <v>28</v>
      </c>
      <c r="B31" s="149"/>
      <c r="C31" s="149"/>
      <c r="D31" s="150"/>
      <c r="E31" s="81">
        <f>SUM(E22:E30)</f>
        <v>376623</v>
      </c>
      <c r="F31" s="82">
        <f>SUM(F23:F30)</f>
        <v>274784</v>
      </c>
      <c r="G31" s="73">
        <f>SUM(G22:G30)</f>
        <v>651407</v>
      </c>
      <c r="H31" s="151">
        <f>SUM(H22:I30)</f>
        <v>142</v>
      </c>
      <c r="I31" s="152"/>
      <c r="J31" s="66">
        <f>SUM(J23:J30)</f>
        <v>85</v>
      </c>
      <c r="K31" s="84">
        <f>SUM(K22:K30)</f>
        <v>227</v>
      </c>
      <c r="L31" s="81">
        <f>E31/H31</f>
        <v>2652.2746478873241</v>
      </c>
      <c r="M31" s="82">
        <f>F31/J31</f>
        <v>3232.7529411764708</v>
      </c>
      <c r="N31" s="73">
        <f>G31/K31</f>
        <v>2869.6343612334804</v>
      </c>
    </row>
    <row r="32" spans="1:14" ht="28.5" customHeight="1" x14ac:dyDescent="0.2">
      <c r="A32" s="214" t="s">
        <v>33</v>
      </c>
      <c r="B32" s="215"/>
      <c r="C32" s="215"/>
      <c r="D32" s="216"/>
      <c r="E32" s="80">
        <f>E31-E23</f>
        <v>308989</v>
      </c>
      <c r="F32" s="69">
        <f>F31-F23</f>
        <v>230566</v>
      </c>
      <c r="G32" s="74">
        <f>G31-G23</f>
        <v>539555</v>
      </c>
      <c r="H32" s="217">
        <f>H31-H23</f>
        <v>129</v>
      </c>
      <c r="I32" s="218"/>
      <c r="J32" s="83">
        <f>J31-J23</f>
        <v>74</v>
      </c>
      <c r="K32" s="85">
        <f>SUM(H32:J32)</f>
        <v>203</v>
      </c>
      <c r="L32" s="80"/>
      <c r="M32" s="69"/>
      <c r="N32" s="74"/>
    </row>
    <row r="33" spans="1:2" ht="12.75" customHeight="1" x14ac:dyDescent="0.2">
      <c r="A33" s="211"/>
      <c r="B33" s="211"/>
    </row>
    <row r="34" spans="1:2" ht="12.75" customHeight="1" x14ac:dyDescent="0.2">
      <c r="A34" s="211"/>
      <c r="B34" s="211"/>
    </row>
    <row r="35" spans="1:2" ht="12.75" customHeight="1" x14ac:dyDescent="0.2">
      <c r="A35" s="16"/>
    </row>
  </sheetData>
  <mergeCells count="62">
    <mergeCell ref="J2:K2"/>
    <mergeCell ref="L2:N2"/>
    <mergeCell ref="A3:D3"/>
    <mergeCell ref="H3:I3"/>
    <mergeCell ref="A4:D4"/>
    <mergeCell ref="H4:I4"/>
    <mergeCell ref="A2:D2"/>
    <mergeCell ref="F2:G2"/>
    <mergeCell ref="H2:I2"/>
    <mergeCell ref="A5:D5"/>
    <mergeCell ref="H5:I5"/>
    <mergeCell ref="A7:D7"/>
    <mergeCell ref="H7:I7"/>
    <mergeCell ref="A8:D8"/>
    <mergeCell ref="H8:I8"/>
    <mergeCell ref="A9:D9"/>
    <mergeCell ref="H9:I9"/>
    <mergeCell ref="A10:D10"/>
    <mergeCell ref="H10:I10"/>
    <mergeCell ref="A11:D11"/>
    <mergeCell ref="H11:I11"/>
    <mergeCell ref="A12:D12"/>
    <mergeCell ref="H12:I12"/>
    <mergeCell ref="A13:D13"/>
    <mergeCell ref="E13:F14"/>
    <mergeCell ref="H13:J14"/>
    <mergeCell ref="L21:N21"/>
    <mergeCell ref="L13:M14"/>
    <mergeCell ref="A14:D14"/>
    <mergeCell ref="A15:D15"/>
    <mergeCell ref="H15:I15"/>
    <mergeCell ref="A16:B16"/>
    <mergeCell ref="A22:D22"/>
    <mergeCell ref="H22:I22"/>
    <mergeCell ref="A23:D23"/>
    <mergeCell ref="H23:I23"/>
    <mergeCell ref="A17:B17"/>
    <mergeCell ref="A21:D21"/>
    <mergeCell ref="E21:G21"/>
    <mergeCell ref="H21:K21"/>
    <mergeCell ref="A24:D24"/>
    <mergeCell ref="H24:I24"/>
    <mergeCell ref="A26:D26"/>
    <mergeCell ref="H26:I26"/>
    <mergeCell ref="A27:D27"/>
    <mergeCell ref="H27:I27"/>
    <mergeCell ref="A34:B34"/>
    <mergeCell ref="A6:D6"/>
    <mergeCell ref="H6:I6"/>
    <mergeCell ref="A25:D25"/>
    <mergeCell ref="H25:I25"/>
    <mergeCell ref="A31:D31"/>
    <mergeCell ref="H31:I31"/>
    <mergeCell ref="A32:D32"/>
    <mergeCell ref="H32:I32"/>
    <mergeCell ref="A33:B33"/>
    <mergeCell ref="A28:D28"/>
    <mergeCell ref="H28:I28"/>
    <mergeCell ref="A29:D29"/>
    <mergeCell ref="H29:I29"/>
    <mergeCell ref="A30:D30"/>
    <mergeCell ref="H30:I30"/>
  </mergeCells>
  <pageMargins left="0.7" right="0.7" top="0.75" bottom="0.75" header="0.3" footer="0.3"/>
  <pageSetup scale="8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31"/>
  <sheetViews>
    <sheetView workbookViewId="0">
      <selection activeCell="C24" sqref="C24"/>
    </sheetView>
  </sheetViews>
  <sheetFormatPr defaultRowHeight="12.75" x14ac:dyDescent="0.2"/>
  <cols>
    <col min="1" max="1" width="32.83203125" customWidth="1"/>
    <col min="2" max="2" width="14.6640625" customWidth="1"/>
    <col min="3" max="3" width="17.83203125" style="109" customWidth="1"/>
    <col min="4" max="4" width="14.6640625" style="109" customWidth="1"/>
    <col min="5" max="5" width="12.83203125" style="109" customWidth="1"/>
    <col min="6" max="6" width="14.33203125" style="109" customWidth="1"/>
    <col min="7" max="7" width="15.33203125" style="109" customWidth="1"/>
    <col min="8" max="8" width="14" style="109" customWidth="1"/>
    <col min="9" max="9" width="12" style="109" customWidth="1"/>
    <col min="10" max="10" width="25.33203125" style="109" customWidth="1"/>
  </cols>
  <sheetData>
    <row r="1" spans="1:10" ht="15.75" customHeight="1" x14ac:dyDescent="0.2">
      <c r="A1" s="252" t="s">
        <v>38</v>
      </c>
      <c r="B1" s="252"/>
      <c r="C1" s="252"/>
      <c r="D1" s="252"/>
      <c r="E1" s="252"/>
      <c r="F1" s="252"/>
      <c r="G1" s="252"/>
      <c r="H1" s="252"/>
      <c r="I1" s="252"/>
      <c r="J1" s="252"/>
    </row>
    <row r="2" spans="1:10" ht="14.25" customHeight="1" x14ac:dyDescent="0.2">
      <c r="A2" s="253" t="s">
        <v>39</v>
      </c>
      <c r="B2" s="254"/>
      <c r="C2" s="254"/>
      <c r="D2" s="255"/>
      <c r="E2" s="115"/>
      <c r="F2" s="254" t="s">
        <v>40</v>
      </c>
      <c r="G2" s="254"/>
      <c r="H2" s="110"/>
      <c r="I2" s="253" t="s">
        <v>41</v>
      </c>
      <c r="J2" s="255"/>
    </row>
    <row r="3" spans="1:10" ht="14.25" customHeight="1" x14ac:dyDescent="0.2">
      <c r="A3" s="256"/>
      <c r="B3" s="257"/>
      <c r="C3" s="257"/>
      <c r="D3" s="258"/>
      <c r="E3" s="262" t="s">
        <v>77</v>
      </c>
      <c r="F3" s="257"/>
      <c r="G3" s="263" t="s">
        <v>79</v>
      </c>
      <c r="H3" s="258"/>
      <c r="I3" s="97" t="s">
        <v>81</v>
      </c>
      <c r="J3" s="95" t="s">
        <v>42</v>
      </c>
    </row>
    <row r="4" spans="1:10" ht="14.25" customHeight="1" x14ac:dyDescent="0.2">
      <c r="A4" s="259"/>
      <c r="B4" s="260"/>
      <c r="C4" s="260"/>
      <c r="D4" s="261"/>
      <c r="E4" s="264" t="s">
        <v>78</v>
      </c>
      <c r="F4" s="260"/>
      <c r="G4" s="265" t="s">
        <v>80</v>
      </c>
      <c r="H4" s="261"/>
      <c r="I4" s="98" t="s">
        <v>82</v>
      </c>
      <c r="J4" s="96" t="s">
        <v>11</v>
      </c>
    </row>
    <row r="5" spans="1:10" ht="14.25" customHeight="1" x14ac:dyDescent="0.2">
      <c r="A5" s="249" t="s">
        <v>43</v>
      </c>
      <c r="B5" s="250"/>
      <c r="C5" s="106"/>
      <c r="D5" s="110"/>
      <c r="E5" s="115"/>
      <c r="F5" s="94">
        <v>22896</v>
      </c>
      <c r="G5" s="106"/>
      <c r="H5" s="70">
        <v>21561</v>
      </c>
      <c r="I5" s="76">
        <v>13813</v>
      </c>
      <c r="J5" s="70">
        <v>10000</v>
      </c>
    </row>
    <row r="6" spans="1:10" ht="14.25" customHeight="1" x14ac:dyDescent="0.2">
      <c r="A6" s="139" t="s">
        <v>44</v>
      </c>
      <c r="B6" s="140"/>
      <c r="C6" s="140"/>
      <c r="D6" s="111"/>
      <c r="E6" s="92"/>
      <c r="F6" s="61">
        <v>7</v>
      </c>
      <c r="G6" s="93"/>
      <c r="H6" s="90">
        <v>8</v>
      </c>
      <c r="I6" s="89">
        <v>8</v>
      </c>
      <c r="J6" s="90">
        <v>4</v>
      </c>
    </row>
    <row r="7" spans="1:10" ht="14.25" customHeight="1" x14ac:dyDescent="0.2">
      <c r="A7" s="139" t="s">
        <v>45</v>
      </c>
      <c r="B7" s="140"/>
      <c r="C7" s="140"/>
      <c r="D7" s="111"/>
      <c r="E7" s="92"/>
      <c r="F7" s="67">
        <v>58708</v>
      </c>
      <c r="G7" s="93"/>
      <c r="H7" s="71">
        <v>53402</v>
      </c>
      <c r="I7" s="77">
        <v>45475</v>
      </c>
      <c r="J7" s="71">
        <v>48193</v>
      </c>
    </row>
    <row r="8" spans="1:10" ht="14.25" customHeight="1" x14ac:dyDescent="0.2">
      <c r="A8" s="148" t="s">
        <v>46</v>
      </c>
      <c r="B8" s="149"/>
      <c r="C8" s="149"/>
      <c r="D8" s="112"/>
      <c r="E8" s="116"/>
      <c r="F8" s="86">
        <v>2.73</v>
      </c>
      <c r="G8" s="119"/>
      <c r="H8" s="87">
        <v>3.23</v>
      </c>
      <c r="I8" s="88">
        <v>2.4300000000000002</v>
      </c>
      <c r="J8" s="87">
        <v>0.83</v>
      </c>
    </row>
    <row r="9" spans="1:10" ht="45.75" customHeight="1" x14ac:dyDescent="0.2">
      <c r="A9" s="251" t="s">
        <v>47</v>
      </c>
      <c r="B9" s="251"/>
      <c r="C9" s="251"/>
      <c r="D9" s="251"/>
      <c r="E9" s="251"/>
      <c r="F9" s="251"/>
      <c r="G9" s="251"/>
      <c r="H9" s="251"/>
      <c r="I9" s="251"/>
      <c r="J9" s="251"/>
    </row>
    <row r="10" spans="1:10" ht="14.25" customHeight="1" x14ac:dyDescent="0.2">
      <c r="A10" s="244" t="s">
        <v>48</v>
      </c>
      <c r="B10" s="11"/>
      <c r="C10" s="247" t="s">
        <v>49</v>
      </c>
      <c r="D10" s="247"/>
      <c r="E10" s="110"/>
      <c r="F10" s="115"/>
      <c r="G10" s="248" t="s">
        <v>50</v>
      </c>
      <c r="H10" s="248"/>
      <c r="I10" s="110"/>
      <c r="J10" s="26" t="s">
        <v>51</v>
      </c>
    </row>
    <row r="11" spans="1:10" ht="14.25" customHeight="1" x14ac:dyDescent="0.2">
      <c r="A11" s="245"/>
      <c r="B11" s="29" t="s">
        <v>52</v>
      </c>
      <c r="C11" s="107" t="s">
        <v>85</v>
      </c>
      <c r="D11" s="113" t="s">
        <v>54</v>
      </c>
      <c r="E11" s="117" t="s">
        <v>55</v>
      </c>
      <c r="F11" s="120" t="s">
        <v>52</v>
      </c>
      <c r="G11" s="113" t="s">
        <v>53</v>
      </c>
      <c r="H11" s="113" t="s">
        <v>54</v>
      </c>
      <c r="I11" s="117" t="s">
        <v>55</v>
      </c>
      <c r="J11" s="27" t="s">
        <v>56</v>
      </c>
    </row>
    <row r="12" spans="1:10" ht="14.25" customHeight="1" x14ac:dyDescent="0.2">
      <c r="A12" s="246"/>
      <c r="B12" s="32" t="s">
        <v>57</v>
      </c>
      <c r="C12" s="108" t="s">
        <v>84</v>
      </c>
      <c r="D12" s="114" t="s">
        <v>58</v>
      </c>
      <c r="E12" s="118" t="s">
        <v>59</v>
      </c>
      <c r="F12" s="32" t="s">
        <v>57</v>
      </c>
      <c r="G12" s="114" t="s">
        <v>57</v>
      </c>
      <c r="H12" s="114" t="s">
        <v>58</v>
      </c>
      <c r="I12" s="118" t="s">
        <v>59</v>
      </c>
      <c r="J12" s="121"/>
    </row>
    <row r="13" spans="1:10" ht="14.25" customHeight="1" x14ac:dyDescent="0.2">
      <c r="A13" s="35" t="s">
        <v>60</v>
      </c>
      <c r="B13" s="238"/>
      <c r="C13" s="239"/>
      <c r="D13" s="239"/>
      <c r="E13" s="240"/>
      <c r="F13" s="241"/>
      <c r="G13" s="242"/>
      <c r="H13" s="242"/>
      <c r="I13" s="243"/>
      <c r="J13" s="122"/>
    </row>
    <row r="14" spans="1:10" ht="14.25" customHeight="1" x14ac:dyDescent="0.2">
      <c r="A14" s="4" t="s">
        <v>12</v>
      </c>
      <c r="B14" s="12"/>
      <c r="C14" s="93">
        <v>1</v>
      </c>
      <c r="D14" s="61">
        <v>1</v>
      </c>
      <c r="E14" s="111"/>
      <c r="F14" s="92"/>
      <c r="G14" s="93"/>
      <c r="H14" s="93"/>
      <c r="I14" s="111"/>
      <c r="J14" s="37">
        <v>1</v>
      </c>
    </row>
    <row r="15" spans="1:10" ht="14.25" customHeight="1" x14ac:dyDescent="0.2">
      <c r="A15" s="4" t="s">
        <v>13</v>
      </c>
      <c r="B15" s="12"/>
      <c r="C15" s="93">
        <v>1</v>
      </c>
      <c r="D15" s="61">
        <v>1</v>
      </c>
      <c r="E15" s="111"/>
      <c r="F15" s="92"/>
      <c r="G15" s="93"/>
      <c r="H15" s="93"/>
      <c r="I15" s="111"/>
      <c r="J15" s="37">
        <v>1</v>
      </c>
    </row>
    <row r="16" spans="1:10" ht="14.25" customHeight="1" x14ac:dyDescent="0.2">
      <c r="A16" s="4" t="s">
        <v>14</v>
      </c>
      <c r="B16" s="13"/>
      <c r="C16" s="61">
        <v>1</v>
      </c>
      <c r="D16" s="61">
        <v>1</v>
      </c>
      <c r="E16" s="111"/>
      <c r="F16" s="92"/>
      <c r="G16" s="93"/>
      <c r="H16" s="93"/>
      <c r="I16" s="111"/>
      <c r="J16" s="37">
        <v>1</v>
      </c>
    </row>
    <row r="17" spans="1:10" ht="14.25" customHeight="1" x14ac:dyDescent="0.2">
      <c r="A17" s="4" t="s">
        <v>69</v>
      </c>
      <c r="B17" s="13"/>
      <c r="C17" s="61">
        <v>1</v>
      </c>
      <c r="D17" s="61"/>
      <c r="E17" s="111">
        <v>1</v>
      </c>
      <c r="F17" s="92"/>
      <c r="G17" s="93"/>
      <c r="H17" s="93"/>
      <c r="I17" s="111"/>
      <c r="J17" s="37">
        <v>1</v>
      </c>
    </row>
    <row r="18" spans="1:10" ht="14.25" customHeight="1" x14ac:dyDescent="0.2">
      <c r="A18" s="4" t="s">
        <v>15</v>
      </c>
      <c r="B18" s="12"/>
      <c r="C18" s="93">
        <v>1</v>
      </c>
      <c r="D18" s="61"/>
      <c r="E18" s="111">
        <v>1</v>
      </c>
      <c r="F18" s="92"/>
      <c r="G18" s="93"/>
      <c r="H18" s="93"/>
      <c r="I18" s="111"/>
      <c r="J18" s="37">
        <v>1</v>
      </c>
    </row>
    <row r="19" spans="1:10" ht="14.25" customHeight="1" x14ac:dyDescent="0.2">
      <c r="A19" s="4" t="s">
        <v>70</v>
      </c>
      <c r="B19" s="13"/>
      <c r="C19" s="61"/>
      <c r="D19" s="61"/>
      <c r="E19" s="111"/>
      <c r="F19" s="92"/>
      <c r="G19" s="93">
        <v>1</v>
      </c>
      <c r="H19" s="93">
        <v>1</v>
      </c>
      <c r="I19" s="111"/>
      <c r="J19" s="37">
        <v>1</v>
      </c>
    </row>
    <row r="20" spans="1:10" ht="14.25" customHeight="1" x14ac:dyDescent="0.2">
      <c r="A20" s="4" t="s">
        <v>18</v>
      </c>
      <c r="B20" s="12"/>
      <c r="C20" s="93">
        <v>1</v>
      </c>
      <c r="D20" s="61">
        <v>1</v>
      </c>
      <c r="E20" s="111"/>
      <c r="F20" s="92"/>
      <c r="G20" s="93"/>
      <c r="H20" s="93"/>
      <c r="I20" s="111"/>
      <c r="J20" s="37">
        <v>1</v>
      </c>
    </row>
    <row r="21" spans="1:10" ht="14.25" customHeight="1" x14ac:dyDescent="0.2">
      <c r="A21" s="8" t="s">
        <v>61</v>
      </c>
      <c r="B21" s="21"/>
      <c r="C21" s="66">
        <f>SUM(C14:C20)</f>
        <v>6</v>
      </c>
      <c r="D21" s="66">
        <f>SUM(D14:D20)</f>
        <v>4</v>
      </c>
      <c r="E21" s="84">
        <f>SUM(E14:E20)</f>
        <v>2</v>
      </c>
      <c r="F21" s="91">
        <v>0</v>
      </c>
      <c r="G21" s="84">
        <f t="shared" ref="G21:I21" si="0">SUM(G14:G20)</f>
        <v>1</v>
      </c>
      <c r="H21" s="84">
        <f t="shared" si="0"/>
        <v>1</v>
      </c>
      <c r="I21" s="84">
        <f t="shared" si="0"/>
        <v>0</v>
      </c>
      <c r="J21" s="38">
        <v>7</v>
      </c>
    </row>
    <row r="22" spans="1:10" ht="14.25" customHeight="1" x14ac:dyDescent="0.2">
      <c r="A22" s="35" t="s">
        <v>62</v>
      </c>
      <c r="B22" s="238"/>
      <c r="C22" s="239"/>
      <c r="D22" s="239"/>
      <c r="E22" s="240"/>
      <c r="F22" s="241"/>
      <c r="G22" s="242"/>
      <c r="H22" s="242"/>
      <c r="I22" s="243"/>
      <c r="J22" s="122"/>
    </row>
    <row r="23" spans="1:10" ht="14.25" customHeight="1" x14ac:dyDescent="0.2">
      <c r="A23" s="4" t="s">
        <v>13</v>
      </c>
      <c r="B23" s="13"/>
      <c r="C23" s="123"/>
      <c r="D23" s="93"/>
      <c r="E23" s="111"/>
      <c r="F23" s="89"/>
      <c r="G23" s="93">
        <v>1</v>
      </c>
      <c r="H23" s="61">
        <v>1</v>
      </c>
      <c r="I23" s="111"/>
      <c r="J23" s="37">
        <v>1</v>
      </c>
    </row>
    <row r="24" spans="1:10" ht="14.25" customHeight="1" x14ac:dyDescent="0.2">
      <c r="A24" s="4" t="s">
        <v>14</v>
      </c>
      <c r="B24" s="13"/>
      <c r="C24" s="61">
        <v>1</v>
      </c>
      <c r="D24" s="61">
        <v>1</v>
      </c>
      <c r="E24" s="111"/>
      <c r="F24" s="92"/>
      <c r="G24" s="93"/>
      <c r="H24" s="93"/>
      <c r="I24" s="111"/>
      <c r="J24" s="37">
        <v>1</v>
      </c>
    </row>
    <row r="25" spans="1:10" ht="14.25" customHeight="1" x14ac:dyDescent="0.2">
      <c r="A25" s="4" t="s">
        <v>69</v>
      </c>
      <c r="B25" s="13"/>
      <c r="C25" s="61">
        <v>1</v>
      </c>
      <c r="D25" s="61"/>
      <c r="E25" s="111">
        <v>1</v>
      </c>
      <c r="F25" s="92"/>
      <c r="G25" s="93"/>
      <c r="H25" s="93"/>
      <c r="I25" s="111"/>
      <c r="J25" s="37">
        <v>1</v>
      </c>
    </row>
    <row r="26" spans="1:10" ht="14.25" customHeight="1" x14ac:dyDescent="0.2">
      <c r="A26" s="4" t="s">
        <v>15</v>
      </c>
      <c r="B26" s="12"/>
      <c r="C26" s="93">
        <v>1</v>
      </c>
      <c r="D26" s="61">
        <v>1</v>
      </c>
      <c r="E26" s="111"/>
      <c r="F26" s="92"/>
      <c r="G26" s="93"/>
      <c r="H26" s="93"/>
      <c r="I26" s="111"/>
      <c r="J26" s="37">
        <v>1</v>
      </c>
    </row>
    <row r="27" spans="1:10" ht="14.25" customHeight="1" x14ac:dyDescent="0.2">
      <c r="A27" s="4" t="s">
        <v>16</v>
      </c>
      <c r="B27" s="12"/>
      <c r="C27" s="93"/>
      <c r="D27" s="61"/>
      <c r="E27" s="111"/>
      <c r="F27" s="92"/>
      <c r="G27" s="93">
        <v>1</v>
      </c>
      <c r="H27" s="93">
        <v>1</v>
      </c>
      <c r="I27" s="111"/>
      <c r="J27" s="37">
        <v>1</v>
      </c>
    </row>
    <row r="28" spans="1:10" ht="14.25" customHeight="1" x14ac:dyDescent="0.2">
      <c r="A28" s="60" t="s">
        <v>70</v>
      </c>
      <c r="B28" s="12"/>
      <c r="C28" s="93"/>
      <c r="D28" s="61"/>
      <c r="E28" s="111"/>
      <c r="F28" s="92"/>
      <c r="G28" s="93">
        <v>1</v>
      </c>
      <c r="H28" s="93">
        <v>1</v>
      </c>
      <c r="I28" s="111"/>
      <c r="J28" s="37">
        <v>1</v>
      </c>
    </row>
    <row r="29" spans="1:10" ht="14.25" customHeight="1" x14ac:dyDescent="0.2">
      <c r="A29" s="4" t="s">
        <v>17</v>
      </c>
      <c r="B29" s="13"/>
      <c r="C29" s="93">
        <v>1</v>
      </c>
      <c r="D29" s="93">
        <v>1</v>
      </c>
      <c r="E29" s="111"/>
      <c r="F29" s="89"/>
      <c r="G29" s="93"/>
      <c r="H29" s="61"/>
      <c r="I29" s="111"/>
      <c r="J29" s="37">
        <v>1</v>
      </c>
    </row>
    <row r="30" spans="1:10" ht="14.25" customHeight="1" x14ac:dyDescent="0.2">
      <c r="A30" s="4" t="s">
        <v>86</v>
      </c>
      <c r="B30" s="13"/>
      <c r="C30" s="93">
        <v>1</v>
      </c>
      <c r="D30" s="93">
        <v>1</v>
      </c>
      <c r="E30" s="111"/>
      <c r="F30" s="89"/>
      <c r="G30" s="93"/>
      <c r="H30" s="61"/>
      <c r="I30" s="111"/>
      <c r="J30" s="37">
        <v>1</v>
      </c>
    </row>
    <row r="31" spans="1:10" ht="14.25" customHeight="1" x14ac:dyDescent="0.2">
      <c r="A31" s="8" t="s">
        <v>63</v>
      </c>
      <c r="B31" s="21"/>
      <c r="C31" s="66">
        <f>SUM(C23:C30)</f>
        <v>5</v>
      </c>
      <c r="D31" s="66">
        <f>SUM(D23:D30)</f>
        <v>4</v>
      </c>
      <c r="E31" s="84">
        <f>SUM(E23:E29)</f>
        <v>1</v>
      </c>
      <c r="F31" s="91"/>
      <c r="G31" s="66">
        <f>SUM(G23:G29)</f>
        <v>3</v>
      </c>
      <c r="H31" s="66">
        <f>SUM(H23:H29)</f>
        <v>3</v>
      </c>
      <c r="I31" s="84">
        <v>0</v>
      </c>
      <c r="J31" s="38">
        <f>SUM(J23:J30)</f>
        <v>8</v>
      </c>
    </row>
  </sheetData>
  <mergeCells count="20">
    <mergeCell ref="A1:J1"/>
    <mergeCell ref="A2:D4"/>
    <mergeCell ref="F2:G2"/>
    <mergeCell ref="I2:J2"/>
    <mergeCell ref="E3:F3"/>
    <mergeCell ref="G3:H3"/>
    <mergeCell ref="E4:F4"/>
    <mergeCell ref="G4:H4"/>
    <mergeCell ref="A5:B5"/>
    <mergeCell ref="A6:C6"/>
    <mergeCell ref="A7:C7"/>
    <mergeCell ref="A8:C8"/>
    <mergeCell ref="A9:J9"/>
    <mergeCell ref="B22:E22"/>
    <mergeCell ref="F22:I22"/>
    <mergeCell ref="A10:A12"/>
    <mergeCell ref="C10:D10"/>
    <mergeCell ref="G10:H10"/>
    <mergeCell ref="B13:E13"/>
    <mergeCell ref="F13:I13"/>
  </mergeCells>
  <pageMargins left="0.7" right="0.7" top="0.75" bottom="0.75" header="0.3" footer="0.3"/>
  <pageSetup scale="7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J22"/>
  <sheetViews>
    <sheetView tabSelected="1" workbookViewId="0">
      <selection sqref="A1:J1"/>
    </sheetView>
  </sheetViews>
  <sheetFormatPr defaultRowHeight="12.75" x14ac:dyDescent="0.2"/>
  <cols>
    <col min="1" max="1" width="32.83203125" customWidth="1"/>
    <col min="2" max="2" width="14.6640625" customWidth="1"/>
    <col min="3" max="3" width="15.5" customWidth="1"/>
    <col min="4" max="4" width="15.33203125" customWidth="1"/>
    <col min="5" max="5" width="12.1640625" customWidth="1"/>
    <col min="6" max="6" width="14.33203125" customWidth="1"/>
    <col min="7" max="7" width="18.5" customWidth="1"/>
    <col min="8" max="8" width="14.1640625" customWidth="1"/>
    <col min="9" max="9" width="11.83203125" customWidth="1"/>
    <col min="10" max="10" width="25.1640625" customWidth="1"/>
  </cols>
  <sheetData>
    <row r="1" spans="1:10" ht="15.75" customHeight="1" x14ac:dyDescent="0.2">
      <c r="A1" s="252" t="s">
        <v>64</v>
      </c>
      <c r="B1" s="252"/>
      <c r="C1" s="252"/>
      <c r="D1" s="252"/>
      <c r="E1" s="252"/>
      <c r="F1" s="252"/>
      <c r="G1" s="252"/>
      <c r="H1" s="252"/>
      <c r="I1" s="252"/>
      <c r="J1" s="252"/>
    </row>
    <row r="2" spans="1:10" ht="14.25" customHeight="1" x14ac:dyDescent="0.2">
      <c r="A2" s="244" t="s">
        <v>48</v>
      </c>
      <c r="B2" s="11"/>
      <c r="C2" s="266" t="s">
        <v>65</v>
      </c>
      <c r="D2" s="266"/>
      <c r="E2" s="25"/>
      <c r="F2" s="11"/>
      <c r="G2" s="267" t="s">
        <v>66</v>
      </c>
      <c r="H2" s="267"/>
      <c r="I2" s="25"/>
      <c r="J2" s="26" t="s">
        <v>51</v>
      </c>
    </row>
    <row r="3" spans="1:10" ht="14.25" customHeight="1" x14ac:dyDescent="0.2">
      <c r="A3" s="245"/>
      <c r="B3" s="29" t="s">
        <v>52</v>
      </c>
      <c r="C3" s="30" t="s">
        <v>53</v>
      </c>
      <c r="D3" s="31" t="s">
        <v>54</v>
      </c>
      <c r="E3" s="7" t="s">
        <v>55</v>
      </c>
      <c r="F3" s="29" t="s">
        <v>52</v>
      </c>
      <c r="G3" s="30" t="s">
        <v>53</v>
      </c>
      <c r="H3" s="31" t="s">
        <v>54</v>
      </c>
      <c r="I3" s="39" t="s">
        <v>55</v>
      </c>
      <c r="J3" s="27" t="s">
        <v>67</v>
      </c>
    </row>
    <row r="4" spans="1:10" ht="14.25" customHeight="1" x14ac:dyDescent="0.2">
      <c r="A4" s="246"/>
      <c r="B4" s="32" t="s">
        <v>57</v>
      </c>
      <c r="C4" s="33" t="s">
        <v>57</v>
      </c>
      <c r="D4" s="34" t="s">
        <v>58</v>
      </c>
      <c r="E4" s="40" t="s">
        <v>59</v>
      </c>
      <c r="F4" s="32" t="s">
        <v>57</v>
      </c>
      <c r="G4" s="33" t="s">
        <v>57</v>
      </c>
      <c r="H4" s="34" t="s">
        <v>58</v>
      </c>
      <c r="I4" s="41" t="s">
        <v>59</v>
      </c>
      <c r="J4" s="28" t="s">
        <v>68</v>
      </c>
    </row>
    <row r="5" spans="1:10" ht="14.25" customHeight="1" x14ac:dyDescent="0.2">
      <c r="A5" s="35" t="s">
        <v>60</v>
      </c>
      <c r="B5" s="238"/>
      <c r="C5" s="239"/>
      <c r="D5" s="239"/>
      <c r="E5" s="240"/>
      <c r="F5" s="238"/>
      <c r="G5" s="239"/>
      <c r="H5" s="239"/>
      <c r="I5" s="240"/>
      <c r="J5" s="36"/>
    </row>
    <row r="6" spans="1:10" ht="14.25" customHeight="1" x14ac:dyDescent="0.2">
      <c r="A6" s="4" t="s">
        <v>12</v>
      </c>
      <c r="B6" s="89"/>
      <c r="C6" s="61">
        <v>2</v>
      </c>
      <c r="D6" s="61"/>
      <c r="E6" s="90">
        <v>2</v>
      </c>
      <c r="F6" s="92"/>
      <c r="G6" s="93"/>
      <c r="H6" s="93"/>
      <c r="I6" s="111"/>
      <c r="J6" s="37">
        <v>2</v>
      </c>
    </row>
    <row r="7" spans="1:10" ht="14.25" customHeight="1" x14ac:dyDescent="0.2">
      <c r="A7" s="4" t="s">
        <v>13</v>
      </c>
      <c r="B7" s="89"/>
      <c r="C7" s="61">
        <v>3</v>
      </c>
      <c r="D7" s="61"/>
      <c r="E7" s="90">
        <v>3</v>
      </c>
      <c r="F7" s="92"/>
      <c r="G7" s="93"/>
      <c r="H7" s="93"/>
      <c r="I7" s="111"/>
      <c r="J7" s="37">
        <v>3</v>
      </c>
    </row>
    <row r="8" spans="1:10" ht="14.25" customHeight="1" x14ac:dyDescent="0.2">
      <c r="A8" s="4" t="s">
        <v>14</v>
      </c>
      <c r="B8" s="89"/>
      <c r="C8" s="61"/>
      <c r="D8" s="61"/>
      <c r="E8" s="90"/>
      <c r="F8" s="92"/>
      <c r="G8" s="93"/>
      <c r="H8" s="93"/>
      <c r="I8" s="111"/>
      <c r="J8" s="37">
        <v>0</v>
      </c>
    </row>
    <row r="9" spans="1:10" ht="14.25" customHeight="1" x14ac:dyDescent="0.2">
      <c r="A9" s="4" t="s">
        <v>69</v>
      </c>
      <c r="B9" s="92"/>
      <c r="C9" s="61">
        <v>2</v>
      </c>
      <c r="D9" s="93"/>
      <c r="E9" s="90">
        <v>2</v>
      </c>
      <c r="F9" s="92"/>
      <c r="G9" s="93"/>
      <c r="H9" s="93"/>
      <c r="I9" s="111"/>
      <c r="J9" s="37">
        <v>2</v>
      </c>
    </row>
    <row r="10" spans="1:10" ht="14.25" customHeight="1" x14ac:dyDescent="0.2">
      <c r="A10" s="4" t="s">
        <v>15</v>
      </c>
      <c r="B10" s="89"/>
      <c r="C10" s="61">
        <v>3</v>
      </c>
      <c r="D10" s="61">
        <v>1</v>
      </c>
      <c r="E10" s="90">
        <v>2</v>
      </c>
      <c r="F10" s="92"/>
      <c r="G10" s="93"/>
      <c r="H10" s="93"/>
      <c r="I10" s="111"/>
      <c r="J10" s="37">
        <v>3</v>
      </c>
    </row>
    <row r="11" spans="1:10" ht="14.25" customHeight="1" x14ac:dyDescent="0.2">
      <c r="A11" s="4" t="s">
        <v>70</v>
      </c>
      <c r="B11" s="92"/>
      <c r="C11" s="61"/>
      <c r="D11" s="61"/>
      <c r="E11" s="90"/>
      <c r="F11" s="92"/>
      <c r="G11" s="61"/>
      <c r="H11" s="61"/>
      <c r="I11" s="111"/>
      <c r="J11" s="37">
        <v>0</v>
      </c>
    </row>
    <row r="12" spans="1:10" ht="14.25" customHeight="1" x14ac:dyDescent="0.2">
      <c r="A12" s="4" t="s">
        <v>18</v>
      </c>
      <c r="B12" s="89"/>
      <c r="C12" s="61">
        <v>1</v>
      </c>
      <c r="D12" s="61"/>
      <c r="E12" s="90">
        <v>1</v>
      </c>
      <c r="F12" s="92"/>
      <c r="G12" s="93"/>
      <c r="H12" s="93"/>
      <c r="I12" s="111"/>
      <c r="J12" s="37">
        <v>1</v>
      </c>
    </row>
    <row r="13" spans="1:10" ht="14.25" customHeight="1" x14ac:dyDescent="0.2">
      <c r="A13" s="8" t="s">
        <v>61</v>
      </c>
      <c r="B13" s="91"/>
      <c r="C13" s="66">
        <f>SUM(C6:C12)</f>
        <v>11</v>
      </c>
      <c r="D13" s="66">
        <f>SUM(D6:D12)</f>
        <v>1</v>
      </c>
      <c r="E13" s="84">
        <f>SUM(E6:E12)</f>
        <v>10</v>
      </c>
      <c r="F13" s="91"/>
      <c r="G13" s="66"/>
      <c r="H13" s="66"/>
      <c r="I13" s="84"/>
      <c r="J13" s="38">
        <f>SUM(J6:J12)</f>
        <v>11</v>
      </c>
    </row>
    <row r="14" spans="1:10" ht="14.25" customHeight="1" x14ac:dyDescent="0.2">
      <c r="A14" s="35" t="s">
        <v>62</v>
      </c>
      <c r="B14" s="241"/>
      <c r="C14" s="242"/>
      <c r="D14" s="242"/>
      <c r="E14" s="243"/>
      <c r="F14" s="241"/>
      <c r="G14" s="242"/>
      <c r="H14" s="242"/>
      <c r="I14" s="243"/>
      <c r="J14" s="122"/>
    </row>
    <row r="15" spans="1:10" ht="14.25" customHeight="1" x14ac:dyDescent="0.2">
      <c r="A15" s="4" t="s">
        <v>13</v>
      </c>
      <c r="B15" s="89"/>
      <c r="C15" s="93"/>
      <c r="D15" s="61"/>
      <c r="E15" s="111"/>
      <c r="F15" s="92"/>
      <c r="G15" s="93">
        <v>1</v>
      </c>
      <c r="H15" s="93"/>
      <c r="I15" s="111">
        <v>1</v>
      </c>
      <c r="J15" s="37">
        <f>I15</f>
        <v>1</v>
      </c>
    </row>
    <row r="16" spans="1:10" ht="14.25" customHeight="1" x14ac:dyDescent="0.2">
      <c r="A16" s="4" t="s">
        <v>14</v>
      </c>
      <c r="B16" s="92"/>
      <c r="C16" s="61"/>
      <c r="D16" s="93"/>
      <c r="E16" s="90"/>
      <c r="F16" s="92"/>
      <c r="G16" s="93"/>
      <c r="H16" s="93"/>
      <c r="I16" s="111"/>
      <c r="J16" s="37"/>
    </row>
    <row r="17" spans="1:10" ht="14.25" customHeight="1" x14ac:dyDescent="0.2">
      <c r="A17" s="4" t="s">
        <v>69</v>
      </c>
      <c r="B17" s="92"/>
      <c r="C17" s="93">
        <v>2</v>
      </c>
      <c r="D17" s="93"/>
      <c r="E17" s="111">
        <v>2</v>
      </c>
      <c r="F17" s="89"/>
      <c r="G17" s="93"/>
      <c r="H17" s="61"/>
      <c r="I17" s="111"/>
      <c r="J17" s="37">
        <v>2</v>
      </c>
    </row>
    <row r="18" spans="1:10" ht="14.25" customHeight="1" x14ac:dyDescent="0.2">
      <c r="A18" s="4" t="s">
        <v>15</v>
      </c>
      <c r="B18" s="92"/>
      <c r="C18" s="93">
        <v>2</v>
      </c>
      <c r="D18" s="93"/>
      <c r="E18" s="111">
        <v>2</v>
      </c>
      <c r="F18" s="89"/>
      <c r="G18" s="93"/>
      <c r="H18" s="61"/>
      <c r="I18" s="111"/>
      <c r="J18" s="37">
        <v>2</v>
      </c>
    </row>
    <row r="19" spans="1:10" ht="14.25" customHeight="1" x14ac:dyDescent="0.2">
      <c r="A19" s="4" t="s">
        <v>16</v>
      </c>
      <c r="B19" s="92"/>
      <c r="C19" s="61"/>
      <c r="D19" s="61"/>
      <c r="E19" s="90"/>
      <c r="F19" s="92"/>
      <c r="G19" s="61">
        <v>3</v>
      </c>
      <c r="H19" s="61"/>
      <c r="I19" s="111">
        <v>3</v>
      </c>
      <c r="J19" s="37">
        <v>3</v>
      </c>
    </row>
    <row r="20" spans="1:10" ht="14.25" customHeight="1" x14ac:dyDescent="0.2">
      <c r="A20" s="60" t="s">
        <v>70</v>
      </c>
      <c r="B20" s="92"/>
      <c r="C20" s="61"/>
      <c r="D20" s="61"/>
      <c r="E20" s="90"/>
      <c r="F20" s="92"/>
      <c r="G20" s="61"/>
      <c r="H20" s="61"/>
      <c r="I20" s="111"/>
      <c r="J20" s="37"/>
    </row>
    <row r="21" spans="1:10" ht="14.25" customHeight="1" x14ac:dyDescent="0.2">
      <c r="A21" s="4" t="s">
        <v>17</v>
      </c>
      <c r="B21" s="92"/>
      <c r="C21" s="93"/>
      <c r="D21" s="93"/>
      <c r="E21" s="111"/>
      <c r="F21" s="89"/>
      <c r="G21" s="93"/>
      <c r="H21" s="61"/>
      <c r="I21" s="111"/>
      <c r="J21" s="37"/>
    </row>
    <row r="22" spans="1:10" ht="15" x14ac:dyDescent="0.2">
      <c r="A22" s="8" t="s">
        <v>63</v>
      </c>
      <c r="B22" s="91"/>
      <c r="C22" s="66">
        <f>SUM(C15:C21)</f>
        <v>4</v>
      </c>
      <c r="D22" s="66">
        <f>SUM(D15:D21)</f>
        <v>0</v>
      </c>
      <c r="E22" s="84">
        <f>SUM(E15:E21)</f>
        <v>4</v>
      </c>
      <c r="F22" s="91"/>
      <c r="G22" s="66">
        <f>SUM(G15:G21)</f>
        <v>4</v>
      </c>
      <c r="H22" s="66">
        <f>SUM(H15:H21)</f>
        <v>0</v>
      </c>
      <c r="I22" s="124">
        <f>SUM(I15:I21)</f>
        <v>4</v>
      </c>
      <c r="J22" s="38">
        <f>SUM(J15:J21)</f>
        <v>8</v>
      </c>
    </row>
  </sheetData>
  <mergeCells count="8">
    <mergeCell ref="B14:E14"/>
    <mergeCell ref="F14:I14"/>
    <mergeCell ref="A1:J1"/>
    <mergeCell ref="A2:A4"/>
    <mergeCell ref="C2:D2"/>
    <mergeCell ref="G2:H2"/>
    <mergeCell ref="B5:E5"/>
    <mergeCell ref="F5:I5"/>
  </mergeCells>
  <pageMargins left="0.7" right="0.7" top="0.75" bottom="0.75" header="0.3" footer="0.3"/>
  <pageSetup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 1</vt:lpstr>
      <vt:lpstr>Table 2</vt:lpstr>
      <vt:lpstr>Table 3</vt:lpstr>
      <vt:lpstr>Table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JCapo</dc:creator>
  <cp:lastModifiedBy>Troy Larson</cp:lastModifiedBy>
  <cp:lastPrinted>2021-01-27T14:37:09Z</cp:lastPrinted>
  <dcterms:created xsi:type="dcterms:W3CDTF">2019-09-27T21:41:13Z</dcterms:created>
  <dcterms:modified xsi:type="dcterms:W3CDTF">2025-10-14T20:35:59Z</dcterms:modified>
</cp:coreProperties>
</file>